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85" yWindow="65521" windowWidth="17400" windowHeight="13080" activeTab="4"/>
  </bookViews>
  <sheets>
    <sheet name="IS" sheetId="1" r:id="rId1"/>
    <sheet name="BS" sheetId="2" r:id="rId2"/>
    <sheet name="StmtEquity" sheetId="3" r:id="rId3"/>
    <sheet name="Cashflow" sheetId="4" r:id="rId4"/>
    <sheet name="Notes" sheetId="5" r:id="rId5"/>
  </sheets>
  <definedNames>
    <definedName name="_xlnm.Print_Area" localSheetId="1">'BS'!$A$1:$G$56</definedName>
    <definedName name="_xlnm.Print_Area" localSheetId="3">'Cashflow'!$A$1:$G$56</definedName>
    <definedName name="_xlnm.Print_Area" localSheetId="4">'Notes'!$A$1:$I$282</definedName>
    <definedName name="_xlnm.Print_Area" localSheetId="2">'StmtEquity'!$A$1:$H$34</definedName>
    <definedName name="_xlnm.Print_Titles" localSheetId="4">'Notes'!$1:$10</definedName>
    <definedName name="Z_28F6F374_7E4D_446F_88FB_2FD91EF83ACB_.wvu.PrintArea" localSheetId="1" hidden="1">'BS'!$A$1:$G$56</definedName>
    <definedName name="Z_28F6F374_7E4D_446F_88FB_2FD91EF83ACB_.wvu.PrintArea" localSheetId="3" hidden="1">'Cashflow'!$A$1:$G$56</definedName>
    <definedName name="Z_28F6F374_7E4D_446F_88FB_2FD91EF83ACB_.wvu.PrintArea" localSheetId="0" hidden="1">'IS'!$A$1:$H$56</definedName>
    <definedName name="Z_28F6F374_7E4D_446F_88FB_2FD91EF83ACB_.wvu.PrintArea" localSheetId="4" hidden="1">'Notes'!$A$1:$I$282</definedName>
    <definedName name="Z_28F6F374_7E4D_446F_88FB_2FD91EF83ACB_.wvu.PrintArea" localSheetId="2" hidden="1">'StmtEquity'!$A$1:$H$34</definedName>
    <definedName name="Z_28F6F374_7E4D_446F_88FB_2FD91EF83ACB_.wvu.PrintTitles" localSheetId="4" hidden="1">'Notes'!$1:$10</definedName>
    <definedName name="Z_28F6F374_7E4D_446F_88FB_2FD91EF83ACB_.wvu.Rows" localSheetId="4" hidden="1">'Notes'!#REF!,'Notes'!$81:$81,'Notes'!$173:$174</definedName>
    <definedName name="Z_4A8FD03B_6E7F_4533_8729_80E27C979CC1_.wvu.PrintArea" localSheetId="1" hidden="1">'BS'!$A$1:$G$56</definedName>
    <definedName name="Z_4A8FD03B_6E7F_4533_8729_80E27C979CC1_.wvu.PrintArea" localSheetId="3" hidden="1">'Cashflow'!$A$1:$G$56</definedName>
    <definedName name="Z_4A8FD03B_6E7F_4533_8729_80E27C979CC1_.wvu.PrintArea" localSheetId="0" hidden="1">'IS'!$A$1:$H$56</definedName>
    <definedName name="Z_4A8FD03B_6E7F_4533_8729_80E27C979CC1_.wvu.PrintArea" localSheetId="4" hidden="1">'Notes'!$A$1:$I$282</definedName>
    <definedName name="Z_4A8FD03B_6E7F_4533_8729_80E27C979CC1_.wvu.PrintArea" localSheetId="2" hidden="1">'StmtEquity'!$A$1:$H$34</definedName>
    <definedName name="Z_4A8FD03B_6E7F_4533_8729_80E27C979CC1_.wvu.PrintTitles" localSheetId="4" hidden="1">'Notes'!$1:$10</definedName>
    <definedName name="Z_4A8FD03B_6E7F_4533_8729_80E27C979CC1_.wvu.Rows" localSheetId="4" hidden="1">'Notes'!#REF!,'Notes'!$81:$81,'Notes'!$173:$174</definedName>
    <definedName name="Z_A8B54640_FFD9_11DB_8A9D_0050BA4FD6BC_.wvu.PrintArea" localSheetId="1" hidden="1">'BS'!$A$1:$G$56</definedName>
    <definedName name="Z_A8B54640_FFD9_11DB_8A9D_0050BA4FD6BC_.wvu.PrintArea" localSheetId="3" hidden="1">'Cashflow'!$A$1:$G$56</definedName>
    <definedName name="Z_A8B54640_FFD9_11DB_8A9D_0050BA4FD6BC_.wvu.PrintArea" localSheetId="0" hidden="1">'IS'!$A$1:$H$56</definedName>
    <definedName name="Z_A8B54640_FFD9_11DB_8A9D_0050BA4FD6BC_.wvu.PrintArea" localSheetId="4" hidden="1">'Notes'!$A$1:$I$282</definedName>
    <definedName name="Z_A8B54640_FFD9_11DB_8A9D_0050BA4FD6BC_.wvu.PrintArea" localSheetId="2" hidden="1">'StmtEquity'!$A$1:$H$34</definedName>
    <definedName name="Z_A8B54640_FFD9_11DB_8A9D_0050BA4FD6BC_.wvu.PrintTitles" localSheetId="4" hidden="1">'Notes'!$1:$10</definedName>
    <definedName name="Z_A8B54640_FFD9_11DB_8A9D_0050BA4FD6BC_.wvu.Rows" localSheetId="4" hidden="1">'Notes'!#REF!,'Notes'!$81:$81,'Notes'!$173:$174</definedName>
    <definedName name="Z_BBBEB020_0239_11DC_945D_000C6E32893D_.wvu.PrintArea" localSheetId="1" hidden="1">'BS'!$A$1:$G$56</definedName>
    <definedName name="Z_BBBEB020_0239_11DC_945D_000C6E32893D_.wvu.PrintArea" localSheetId="3" hidden="1">'Cashflow'!$A$1:$G$56</definedName>
    <definedName name="Z_BBBEB020_0239_11DC_945D_000C6E32893D_.wvu.PrintArea" localSheetId="0" hidden="1">'IS'!$A$1:$H$56</definedName>
    <definedName name="Z_BBBEB020_0239_11DC_945D_000C6E32893D_.wvu.PrintArea" localSheetId="4" hidden="1">'Notes'!$A$1:$I$282</definedName>
    <definedName name="Z_BBBEB020_0239_11DC_945D_000C6E32893D_.wvu.PrintArea" localSheetId="2" hidden="1">'StmtEquity'!$A$1:$H$34</definedName>
    <definedName name="Z_BBBEB020_0239_11DC_945D_000C6E32893D_.wvu.PrintTitles" localSheetId="4" hidden="1">'Notes'!$1:$10</definedName>
    <definedName name="Z_BBBEB020_0239_11DC_945D_000C6E32893D_.wvu.Rows" localSheetId="4" hidden="1">'Notes'!#REF!,'Notes'!$81:$81,'Notes'!$173:$174</definedName>
  </definedNames>
  <calcPr fullCalcOnLoad="1"/>
</workbook>
</file>

<file path=xl/sharedStrings.xml><?xml version="1.0" encoding="utf-8"?>
<sst xmlns="http://schemas.openxmlformats.org/spreadsheetml/2006/main" count="381" uniqueCount="283">
  <si>
    <t>30 Sept 2010</t>
  </si>
  <si>
    <t>30 Sept 2009</t>
  </si>
  <si>
    <t>22 November 2010</t>
  </si>
  <si>
    <t>2.50 (3rd interim)</t>
  </si>
  <si>
    <t>Payable</t>
  </si>
  <si>
    <t xml:space="preserve">3.00 (Special interim) </t>
  </si>
  <si>
    <t>30 Sept 2009</t>
  </si>
  <si>
    <t>12 months</t>
  </si>
  <si>
    <t>As at 30 September 2010</t>
  </si>
  <si>
    <t>30 September 2010</t>
  </si>
  <si>
    <t>This is prepared based on the unaudited consolidated results of the Group for the current quarter ended 30 September 2010 and is to be read in conjunction with the audited financial statements for the financial year ended 30 September 2009 and the accompanying explanatory notes attached to the Interim Financial Report.</t>
  </si>
  <si>
    <t>30 Sept 2010</t>
  </si>
  <si>
    <t>30 Sept 2010</t>
  </si>
  <si>
    <t>2.50 (2nd interim)</t>
  </si>
  <si>
    <t>Amortisation of prepaid lease payments</t>
  </si>
  <si>
    <t>(Gain)/loss on disposal of property, plant and equipment</t>
  </si>
  <si>
    <t>Proceeds from issuance of shares pursuant to employees'</t>
  </si>
  <si>
    <t>share options scheme</t>
  </si>
  <si>
    <t>Wong Sook Ping (F) (MAICSA 0761491)</t>
  </si>
  <si>
    <t>For The Fourth Quarter Ended 30 September 2010</t>
  </si>
  <si>
    <t>Save as disclosed, the Group does not have any other financial instruments with off balance sheet risk as at 18 November 2010.</t>
  </si>
  <si>
    <t>12 Months ended</t>
  </si>
  <si>
    <t>30 Sept 2009</t>
  </si>
  <si>
    <t>Higher cost of raw material per tonnage incurred during the current quarter.  The raw material cost is a major component of product cost;</t>
  </si>
  <si>
    <t>The strengthening of Malaysian Ringgit; and</t>
  </si>
  <si>
    <t>(iii)</t>
  </si>
  <si>
    <t>Unquoted investments and properties</t>
  </si>
  <si>
    <t>CASH AND CASH EQUIVALENTS CARRIED FORWARD</t>
  </si>
  <si>
    <t>&lt;-Distributable-&gt;</t>
  </si>
  <si>
    <t>(Audited)</t>
  </si>
  <si>
    <t>Proceeds from disposal of property, plant and equipment</t>
  </si>
  <si>
    <t>Effect of shares issued during the period ('000)</t>
  </si>
  <si>
    <t>Europe</t>
  </si>
  <si>
    <t>USA/Canada</t>
  </si>
  <si>
    <t>Australia/New Zealand</t>
  </si>
  <si>
    <t>Asia</t>
  </si>
  <si>
    <t>South America</t>
  </si>
  <si>
    <t>Local Market</t>
  </si>
  <si>
    <t>Company Secretaries</t>
  </si>
  <si>
    <t>Wong Shan May (F) (LS 0008582)</t>
  </si>
  <si>
    <t>CASHFLOWS FROM INVESTING ACTIVITIES</t>
  </si>
  <si>
    <t>CASHFLOWS FROM OPERATING ACTIVITIES</t>
  </si>
  <si>
    <t>Interest income</t>
  </si>
  <si>
    <t>Purchase of property, plant and equipment</t>
  </si>
  <si>
    <t>Interest received</t>
  </si>
  <si>
    <t>QUARTERLY REPORT ON CONSOLIDATED RESULTS</t>
  </si>
  <si>
    <t>The Group's operations are not materially affected by seasonal or cyclical changes during the current quarter under review.</t>
  </si>
  <si>
    <t>Debt and equity securities</t>
  </si>
  <si>
    <t>Dividend paid</t>
  </si>
  <si>
    <t>Segmental information</t>
  </si>
  <si>
    <t>Valuation of property, plant and equipment</t>
  </si>
  <si>
    <t>Changes in the composition of the Group</t>
  </si>
  <si>
    <t>Contingent liabilities</t>
  </si>
  <si>
    <t>The outlook for the global economy remains challenging and uncertain.  The prices of certain raw material components have increased recently coupled with the continuance of the strengthening of Malaysia Ringgit currency could negatively impact profit margins if such costs are not fully passed on to our customers.  Nevertheless, the Group’s strategies remain focused on leveraging on its extensive customer network, competitive products, quality services and a wider range of products to enhance its competitive edge.</t>
  </si>
  <si>
    <t>12 months ended</t>
  </si>
  <si>
    <t>30 Sept 2010</t>
  </si>
  <si>
    <t>12 Months</t>
  </si>
  <si>
    <t>The total dividend payable by the Company in respect of the financial year ended 30 September 2010 was 3.0 sen per share represented by a total amount of approximately RM3,954,780.</t>
  </si>
  <si>
    <t>There were no corporate proposals announced as at 18 November 2010.</t>
  </si>
  <si>
    <t>This is prepared based on the unaudited consolidated results of the Group for the current quarter ended 30 September 2010 and is to be read in conjunction with the audited financial statements for the financial year ended 30 September 2009 and the accompanying explanatory notes attached to the Interim Financial Report.</t>
  </si>
  <si>
    <t>As at 18 November 2010, there were no material commitment for capital expenditure contracted for or known to be contracted by the Group which might have a material impact on the financial position or business of the Group.</t>
  </si>
  <si>
    <t>30 Sept 2009</t>
  </si>
  <si>
    <t>There were no changes in the composition of the Group during the current quarter.</t>
  </si>
  <si>
    <t>Preceding year</t>
  </si>
  <si>
    <t>quarter</t>
  </si>
  <si>
    <t>Status of corporate proposals</t>
  </si>
  <si>
    <t>Africa</t>
  </si>
  <si>
    <t>Cumulative</t>
  </si>
  <si>
    <t>Pre-acquisition profit</t>
  </si>
  <si>
    <t>Other investment</t>
  </si>
  <si>
    <t>Other receivables, deposits and prepayment</t>
  </si>
  <si>
    <t>Deferred taxation</t>
  </si>
  <si>
    <t>&lt;-----Non-distributable-----&gt;</t>
  </si>
  <si>
    <t>Depreciation of property, plant and equipment</t>
  </si>
  <si>
    <t>quarter ended</t>
  </si>
  <si>
    <t>WELLCALL HOLDINGS BERHAD (707346-W)</t>
  </si>
  <si>
    <t>1.</t>
  </si>
  <si>
    <t>Basis of Preparation</t>
  </si>
  <si>
    <t>2.</t>
  </si>
  <si>
    <t>Auditors’ Report on Preceding Annual Financial Statements</t>
  </si>
  <si>
    <t>3.</t>
  </si>
  <si>
    <t>Comments about Seasonality or Cyclicality of Operations</t>
  </si>
  <si>
    <t>4.</t>
  </si>
  <si>
    <t>Unusual Items Affecting Assets, Liabilities, Equity, Net Income or Cash Flows</t>
  </si>
  <si>
    <t>5.</t>
  </si>
  <si>
    <t>Changes in estimates</t>
  </si>
  <si>
    <t>6.</t>
  </si>
  <si>
    <t>7.</t>
  </si>
  <si>
    <t>8.</t>
  </si>
  <si>
    <t>There were no issuances, cancellations, repurchases, resale and repayment of debt and equity securities in the current quarter and current financial year-to-date under review.</t>
  </si>
  <si>
    <t>As at 18 November 2010, the Group does not have any outstanding borrowings.</t>
  </si>
  <si>
    <t>Cash and cash equivalents</t>
  </si>
  <si>
    <t>B</t>
  </si>
  <si>
    <t>The unaudited condensed consolidated balance sheet should be read in conjunction with the audited financial statements for the financial year ended 30 September 2009 and the accompanying explanatory notes attached to the Interim Financial Report.</t>
  </si>
  <si>
    <t>Barring unforeseen circumstances, the Board believe that the Group's prospects for the financial year ending 30 September 2011 remains favourable.</t>
  </si>
  <si>
    <t>adjusted to reflect the bonus issue of 42,646,005 new ordinary shares of RM0.50 each in the Company ("Shares") ("Bonus Share") on the basis of 1 Bonus Share for every 2 existing Shares held in the Company, which was completed on 22 February 2008.</t>
  </si>
  <si>
    <t>Prepaid lease payments</t>
  </si>
  <si>
    <t>Capital reserve</t>
  </si>
  <si>
    <t>Reserve</t>
  </si>
  <si>
    <t>Profits</t>
  </si>
  <si>
    <t>ended</t>
  </si>
  <si>
    <t>The preceding audited financial statements for the financial year ended 30 September 2009 was not subject to any qualification.</t>
  </si>
  <si>
    <t>3.00 (1st interim)</t>
  </si>
  <si>
    <t>Premium</t>
  </si>
  <si>
    <t>CASHFLOW FROM FINANCING ACTIVITIES</t>
  </si>
  <si>
    <t>Dividend (RM'000)</t>
  </si>
  <si>
    <t xml:space="preserve">Total </t>
  </si>
  <si>
    <t>Net Assets per share attributable to ordinary equity holders of the parent (RM)</t>
  </si>
  <si>
    <t>Other income</t>
  </si>
  <si>
    <t>Non-current assets</t>
  </si>
  <si>
    <t>ASSETS</t>
  </si>
  <si>
    <t>Current Assets</t>
  </si>
  <si>
    <t>EQUITY AND LIABILITIES</t>
  </si>
  <si>
    <t>Equity attributable to the equity holders of the parent</t>
  </si>
  <si>
    <t>Total Equity</t>
  </si>
  <si>
    <t>Non-current liabilities</t>
  </si>
  <si>
    <t>Current liabilities</t>
  </si>
  <si>
    <t>Total liabilities</t>
  </si>
  <si>
    <t>TOTAL EQUITY AND LIABILITIES</t>
  </si>
  <si>
    <t>TOTAL ASSETS</t>
  </si>
  <si>
    <t xml:space="preserve">Share </t>
  </si>
  <si>
    <t>2006 *</t>
  </si>
  <si>
    <t>*</t>
  </si>
  <si>
    <t>Paid</t>
  </si>
  <si>
    <t>Records of Dividends</t>
  </si>
  <si>
    <t>Basic earnings per share</t>
  </si>
  <si>
    <t>Diluted earnings per share</t>
  </si>
  <si>
    <t>Save as disclosed below and in Note 10 of Part B, in the opinion of the Directors, there were no material events between the end of the current quarter under review and the date of this report, which is likely to substantially affect the current quarterly results under review.</t>
  </si>
  <si>
    <t>Diluted earnings per share (sen)</t>
  </si>
  <si>
    <t xml:space="preserve"> period ended</t>
  </si>
  <si>
    <t>period ended</t>
  </si>
  <si>
    <t>As at</t>
  </si>
  <si>
    <t>Preceding</t>
  </si>
  <si>
    <t>%</t>
  </si>
  <si>
    <t>INDIVIDUAL QUARTER</t>
  </si>
  <si>
    <t>CUMULATIVE QUARTER</t>
  </si>
  <si>
    <t>The Directors are of the opinion that the Group has no contingent liabilities which, upon crystallisation would have a material impact on the financial position and business of the Group as at 18 November 2010 (the latest practicable date which is not earlier than 7 days from the date of issue of this financial results).</t>
  </si>
  <si>
    <t xml:space="preserve">The unaudited interim financial statements have been prepared in accordance with the reporting requirements outlined in the Financial Reporting Standards ("FRS") No. 134: Interim Financial Reporting issued by the Malaysian Accounting Standards Board ("MASB"), and Paragraph 9.22 of the Listing Requirements of Bursa Malaysia Securities Berhad.
The interim financial statements should be read in conjunction with the audited financial statements of the Group for the financial year ended 30 September 2009. These explanatory notes attached to the interim financial statements provide an explanation of events and transactions that are significant for an understanding of the changes in the financial position and performance of the Group since the financial year ended 30 September 2009.
The significant accounting policies adopted are consistent with those of the audited financial statements for the financial year ended 30 September 2009.  </t>
  </si>
  <si>
    <t>Weighted average number of ordinary shares for calculation of basic earnings per share:</t>
  </si>
  <si>
    <t>3 months ended</t>
  </si>
  <si>
    <t>Adjusted weighted average number of ordinary shares issued and issuable used for the calculation of diluted earnings per share:</t>
  </si>
  <si>
    <t>Issued ordinary shares at the beginning of period ('000)</t>
  </si>
  <si>
    <t>Receivables</t>
  </si>
  <si>
    <t>Payables</t>
  </si>
  <si>
    <t>Tax paid</t>
  </si>
  <si>
    <t>Interest paid</t>
  </si>
  <si>
    <t>CONDENSED CONSOLIDATED CASHFLOW STATEMENT</t>
  </si>
  <si>
    <t>Adjustments for:</t>
  </si>
  <si>
    <t>Interest expense</t>
  </si>
  <si>
    <t>Operating profit before working capital changes</t>
  </si>
  <si>
    <t>There were no acquisitions or disposals of quoted securities during the current quarter under review.</t>
  </si>
  <si>
    <t>Capital commitments</t>
  </si>
  <si>
    <t>Deposits with licensed banks</t>
  </si>
  <si>
    <t>Unrealised gain on foreign exchange</t>
  </si>
  <si>
    <t>Cash &amp; bank balances</t>
  </si>
  <si>
    <t>3 Months ended</t>
  </si>
  <si>
    <t>There were no valuation of the property, plant and equipment in the current quarter under review.  The valuation of property, plant and equipment have been brought forward without amendments from the previous audited financial statements.</t>
  </si>
  <si>
    <t>Diluted</t>
  </si>
  <si>
    <t>ADDITIONAL INFORMATION REQUIRED BY THE BURSA MALAYSIA SECURITIES BERHAD'S LISTING REQUIREMENTS (Cont'd)</t>
  </si>
  <si>
    <t>Equity holders of the Company</t>
  </si>
  <si>
    <t>Income tax</t>
  </si>
  <si>
    <t>Deferred tax</t>
  </si>
  <si>
    <t>Earnings per share (sen):</t>
  </si>
  <si>
    <t>Basic</t>
  </si>
  <si>
    <t>Group's borrowings and debt securities</t>
  </si>
  <si>
    <t>Off balance sheet financial instruments</t>
  </si>
  <si>
    <t>Material litigation</t>
  </si>
  <si>
    <t>CASH AND CASH EQUIVALENTS BROUGHT FORWARD</t>
  </si>
  <si>
    <t>The unaudited condensed consolidated statement of changes in equity should be read in conjunction with the audited financial statements for the financial year ended 30 September 2009 and the accompanying explanatory notes attached to the Interim Financial Report.</t>
  </si>
  <si>
    <t>Cash generated from operations</t>
  </si>
  <si>
    <t>Net cash generated from operating activities</t>
  </si>
  <si>
    <t>NET (DECREASED)/INCREASE IN CASH AND CASH EQUIVALENTS</t>
  </si>
  <si>
    <t>Disclosure of segmental information of the Group by business segment is not presented as the Group is primarily engaged in only one business segment which is the manufacture of rubber hose.</t>
  </si>
  <si>
    <t>ESOS</t>
  </si>
  <si>
    <t>Share options granted</t>
  </si>
  <si>
    <t>Share options exercised</t>
  </si>
  <si>
    <t>There were no changes in estimates of amounts which have a material effect in the current quarter under review.</t>
  </si>
  <si>
    <t>Net cash used in investing activities</t>
  </si>
  <si>
    <t>Weighted average number of shares in issue ('000)</t>
  </si>
  <si>
    <t>Authorisation for issue</t>
  </si>
  <si>
    <t xml:space="preserve"> </t>
  </si>
  <si>
    <t>Cost of sales</t>
  </si>
  <si>
    <t>Selling and distribution expenses</t>
  </si>
  <si>
    <t>Inventories</t>
  </si>
  <si>
    <t>There were no unusual items affecting assets, liabilities, equity, net income or cash flows of the Group for the current quarter under review.</t>
  </si>
  <si>
    <t xml:space="preserve">Material events subsequent to the end of the quarter </t>
  </si>
  <si>
    <t>Staff costs under ESOS</t>
  </si>
  <si>
    <t>Finance costs</t>
  </si>
  <si>
    <t>Profit before taxation</t>
  </si>
  <si>
    <t>Taxation</t>
  </si>
  <si>
    <t>Profit after taxation</t>
  </si>
  <si>
    <t>Note</t>
  </si>
  <si>
    <t xml:space="preserve">Segmental information for the Group by geographical and business segment is presented as follows: </t>
  </si>
  <si>
    <t>Geographical Segments</t>
  </si>
  <si>
    <t>Export Market</t>
  </si>
  <si>
    <t>Middle East</t>
  </si>
  <si>
    <t>Variation</t>
  </si>
  <si>
    <t>`</t>
  </si>
  <si>
    <t>Results</t>
  </si>
  <si>
    <t>9.</t>
  </si>
  <si>
    <t>10.</t>
  </si>
  <si>
    <t>11.</t>
  </si>
  <si>
    <t>12.</t>
  </si>
  <si>
    <t>13.</t>
  </si>
  <si>
    <t>14.</t>
  </si>
  <si>
    <t>(i)</t>
  </si>
  <si>
    <t>(ii)</t>
  </si>
  <si>
    <t>30 September 2009</t>
  </si>
  <si>
    <t>Financial Year</t>
  </si>
  <si>
    <t>Dividend per share (sen)</t>
  </si>
  <si>
    <t>Status</t>
  </si>
  <si>
    <t>2008 *</t>
  </si>
  <si>
    <t>2007 *</t>
  </si>
  <si>
    <t>Property, plant and equipment</t>
  </si>
  <si>
    <t>Trade receivables</t>
  </si>
  <si>
    <t>Cash and bank balances</t>
  </si>
  <si>
    <t>Trade payables</t>
  </si>
  <si>
    <t>A single tier third interim tax exempt dividend of 2.5 sen on 131,826,015 ordinary shares of RM0.50 each in respect of the financial year ended 30 September 2010 amounting to approximately RM3,295,650 was paid on 23 September 2010.</t>
  </si>
  <si>
    <t>Diluted earnings per share is calculated by dividing net profit attributable to ordinary equity holders by the adjusted weighted average number of ordinary shares issued and issuable during the period.</t>
  </si>
  <si>
    <t>Tax Exempt dividend per share (sen)</t>
  </si>
  <si>
    <t>Gross interest income (RM'000)</t>
  </si>
  <si>
    <t>Gross interest expense (RM'000)</t>
  </si>
  <si>
    <t>Share premium</t>
  </si>
  <si>
    <t>Capital</t>
  </si>
  <si>
    <t>CONDENSED CONSOLIDATED INCOME STATEMENT</t>
  </si>
  <si>
    <t>CONDENSED CONSOLIDATED BALANCE SHEET</t>
  </si>
  <si>
    <t>CONDENSED CONSOLIDATED STATEMENT OF CHANGES IN EQUITY</t>
  </si>
  <si>
    <t>Other payables and accruals</t>
  </si>
  <si>
    <t>Provision for taxation</t>
  </si>
  <si>
    <t>Share capital</t>
  </si>
  <si>
    <t>Retained profits</t>
  </si>
  <si>
    <t>Total</t>
  </si>
  <si>
    <t>Retained</t>
  </si>
  <si>
    <t>Share</t>
  </si>
  <si>
    <t>ADDITIONAL INFORMATION REQUIRED BY THE BURSA MALAYSIA SECURITIES BERHAD'S LISTING REQUIREMENTS</t>
  </si>
  <si>
    <t>Review of performance</t>
  </si>
  <si>
    <t>Variation of results against preceding quarter</t>
  </si>
  <si>
    <t>Prospects</t>
  </si>
  <si>
    <t>Variation of actual profit from forecast profit</t>
  </si>
  <si>
    <t>There were no changes in the unquoted investments and properties of the Group during the current quarter under review.</t>
  </si>
  <si>
    <t>Quoted securities</t>
  </si>
  <si>
    <t>corresponding</t>
  </si>
  <si>
    <t>Dividends</t>
  </si>
  <si>
    <t>B12 (a)</t>
  </si>
  <si>
    <t>B12 (b)</t>
  </si>
  <si>
    <t>Profit/(loss) for the period</t>
  </si>
  <si>
    <t>Neither the Company nor its subsidiary company is engaged in any litigation or arbitration, either as plaintiff or defendant, which has a material effect on the financial position of the Company or its subsidiary company and the Board does not know of any proceedings pending or threatened, or of any fact likely to give rise to any proceedings, which might materially and adversely affect the position or business of the Company or its subsidiary company.</t>
  </si>
  <si>
    <t>(a)</t>
  </si>
  <si>
    <t>(b)</t>
  </si>
  <si>
    <t>Basic earnings per share is calculated by dividing net profit attributable to ordinary equity holders by the weighted average number of ordinary shares in issue during the period.</t>
  </si>
  <si>
    <t>By order of the Board</t>
  </si>
  <si>
    <t>A14</t>
  </si>
  <si>
    <t>Attributable to :</t>
  </si>
  <si>
    <t>B5</t>
  </si>
  <si>
    <t>Note:</t>
  </si>
  <si>
    <t>The one off provision of bonus amounted to RM600,000.</t>
  </si>
  <si>
    <t>Profit attributable to shareholders</t>
  </si>
  <si>
    <t>Effect of share options ('000)</t>
  </si>
  <si>
    <t>Profit from operations</t>
  </si>
  <si>
    <t>The profit forecast or profit guarantee is not applicable for this announcement.</t>
  </si>
  <si>
    <t>Profit for the period</t>
  </si>
  <si>
    <t>Part A - Explanatory Notes Pursuant to FRS 134</t>
  </si>
  <si>
    <t>Part A - Explanatory Notes Pursuant to FRS 134 (Cont'd)</t>
  </si>
  <si>
    <t>Net cash used in financing activities</t>
  </si>
  <si>
    <t>Dividend</t>
  </si>
  <si>
    <t>The unaudited interim financial statements were authorised for issue by the Board of Directors in accordance with a resolution of the directors dated 22 November 2010.</t>
  </si>
  <si>
    <t>30 June 2010</t>
  </si>
  <si>
    <t>The Board of Directors have recommended a single tier special interim tax-exempt dividend of 3.0 sen per share in respect of the financial year ended 30 September 2010 to be payable on 23 December 2010.  The entitlement date for the said dividends shall be 8 December 2010.</t>
  </si>
  <si>
    <t>As at 1 October 2010</t>
  </si>
  <si>
    <t>As at 30 September 2010</t>
  </si>
  <si>
    <t>Earnings per share</t>
  </si>
  <si>
    <t>WELLCALL HOLDINGS BERHAD (707346 - W)</t>
  </si>
  <si>
    <t>Current</t>
  </si>
  <si>
    <t>RM'000</t>
  </si>
  <si>
    <t>Revenue</t>
  </si>
  <si>
    <t>Basic earnings per share (sen)</t>
  </si>
  <si>
    <t>(The figures have not been audited)</t>
  </si>
  <si>
    <t>Gross profit</t>
  </si>
  <si>
    <t>Administrative expenses</t>
  </si>
  <si>
    <t>The deferred tax liabilities arose from accelerated capital allowances over depreciation of qualifying plant and equipment.  The effective tax rate for the period presented above is lower than the statutory tax rate.  This is principally due to the entire capital allowance for the Financial Year Ended 30 September 2010 being utilised in the computation of corporate tax payable for the remaining financial period ended 30 September 2010 commencing from the post pioneer period of Wellcall Hose (M) Sdn Bhd, a wholly-owned subsidiary of the Company.  The said post pioneer period commenced effective from 6 June 2010.</t>
  </si>
  <si>
    <t>The Group reported a profit before taxation ("PBT") of RM3.768 million for the current quarter ended 30 September 2010 compared to PBT of RM4.802 million recorded in the corresponding quarter ended 30 September 2009, representing a decrease of RM1.034 million or 21.53%.  The decrease in PBT is not in line with the increase in turnover and are mainly attributable to the following:</t>
  </si>
  <si>
    <t>The Group reported a higher PBT of RM3.768 million for the current quarter ended 30 September 2010 compared to PBT of RM4.022 million recorded in the preceding quarter ended 30 June 2010.  The decrease in PBT is not in line with the increase in turnover and are mainly attributable to the one off provision of bonus amounted to RM600,000 made in the current quarter.</t>
  </si>
  <si>
    <t>For the current quarter ended 30 September 2010, the Group recorded revenue of RM28.15 million, representing an increase of RM8.36 million or approximately 42.23% on a quarter to quarter basis. The increase in turnover is mainly attributable to recovery in demand for our industrial rubber hose.</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</si>
</sst>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M&quot;#,##0;\-&quot;RM&quot;#,##0"/>
    <numFmt numFmtId="171" formatCode="&quot;RM&quot;#,##0;[Red]\-&quot;RM&quot;#,##0"/>
    <numFmt numFmtId="172" formatCode="&quot;RM&quot;#,##0.00;\-&quot;RM&quot;#,##0.00"/>
    <numFmt numFmtId="173" formatCode="&quot;RM&quot;#,##0.00;[Red]\-&quot;RM&quot;#,##0.00"/>
    <numFmt numFmtId="174" formatCode="_-&quot;RM&quot;* #,##0_-;\-&quot;RM&quot;* #,##0_-;_-&quot;RM&quot;* &quot;-&quot;_-;_-@_-"/>
    <numFmt numFmtId="175" formatCode="_-* #,##0_-;\-* #,##0_-;_-* &quot;-&quot;_-;_-@_-"/>
    <numFmt numFmtId="176" formatCode="_-&quot;RM&quot;* #,##0.00_-;\-&quot;RM&quot;* #,##0.00_-;_-&quot;RM&quot;* &quot;-&quot;??_-;_-@_-"/>
    <numFmt numFmtId="177" formatCode="_-* #,##0.00_-;\-* #,##0.00_-;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 #,##0_ ;_ * \-#,##0_ ;_ * &quot;-&quot;_ ;_ @_ "/>
    <numFmt numFmtId="190" formatCode="_ &quot;￥&quot;* #,##0.00_ ;_ &quot;￥&quot;* \-#,##0.00_ ;_ &quot;￥&quot;* &quot;-&quot;??_ ;_ @_ "/>
    <numFmt numFmtId="191" formatCode="_ * #,##0.00_ ;_ * \-#,##0.00_ ;_ * &quot;-&quot;??_ ;_ @_ "/>
    <numFmt numFmtId="192" formatCode="_(* #,##0.0_);_(* \(#,##0.0\);_(* &quot;-&quot;??_);_(@_)"/>
    <numFmt numFmtId="193" formatCode="_(* #,##0_);_(* \(#,##0\);_(* &quot;-&quot;??_);_(@_)"/>
    <numFmt numFmtId="194" formatCode="&quot;Yes&quot;;&quot;Yes&quot;;&quot;No&quot;"/>
    <numFmt numFmtId="195" formatCode="&quot;True&quot;;&quot;True&quot;;&quot;False&quot;"/>
    <numFmt numFmtId="196" formatCode="&quot;On&quot;;&quot;On&quot;;&quot;Off&quot;"/>
    <numFmt numFmtId="197" formatCode="[$€-2]\ #,##0.00_);[Red]\([$€-2]\ #,##0.00\)"/>
    <numFmt numFmtId="198" formatCode="0.00000000"/>
    <numFmt numFmtId="199" formatCode="0.0000000"/>
    <numFmt numFmtId="200" formatCode="0.000000"/>
    <numFmt numFmtId="201" formatCode="0.00000"/>
    <numFmt numFmtId="202" formatCode="0.0000"/>
    <numFmt numFmtId="203" formatCode="0.000"/>
    <numFmt numFmtId="204" formatCode="#,##0.0_);[Red]\(#,##0.0\)"/>
    <numFmt numFmtId="205" formatCode="_(* #,##0.0_);_(* \(#,##0.0\);_(* &quot;-&quot;?_);_(@_)"/>
    <numFmt numFmtId="206" formatCode="#,##0.0_);\(#,##0.0\)"/>
    <numFmt numFmtId="207" formatCode="0.00_);\(0.00\)"/>
    <numFmt numFmtId="208" formatCode="0.0_);\(0.0\)"/>
    <numFmt numFmtId="209" formatCode="0_);\(0\)"/>
    <numFmt numFmtId="210" formatCode="0.0%"/>
    <numFmt numFmtId="211" formatCode="0.000%"/>
    <numFmt numFmtId="212" formatCode="[$-809]dd\ mmmm\ yyyy"/>
    <numFmt numFmtId="213" formatCode="dd\ mmm\ yy"/>
    <numFmt numFmtId="214" formatCode="dd\ mmm\ yyyy"/>
    <numFmt numFmtId="215" formatCode="_(* #,##0.000_);_(* \(#,##0.000\);_(* &quot;-&quot;??_);_(@_)"/>
    <numFmt numFmtId="216" formatCode="_(* #,##0.0_);_(* \(#,##0.0\);_(* &quot;-&quot;_);_(@_)"/>
    <numFmt numFmtId="217" formatCode="_(* #,##0.00_);_(* \(#,##0.00\);_(* &quot;-&quot;_);_(@_)"/>
    <numFmt numFmtId="218" formatCode="_(* #,##0.000_);_(* \(#,##0.000\);_(* &quot;-&quot;_);_(@_)"/>
    <numFmt numFmtId="219" formatCode="_(* #,##0.0000_);_(* \(#,##0.0000\);_(* &quot;-&quot;_);_(@_)"/>
    <numFmt numFmtId="220" formatCode="#,##0.000_);[Red]\(#,##0.000\)"/>
    <numFmt numFmtId="221" formatCode="_(* #,##0.0000_);_(* \(#,##0.0000\);_(* &quot;-&quot;??_);_(@_)"/>
    <numFmt numFmtId="222" formatCode="_(* #,##0.00000_);_(* \(#,##0.00000\);_(* &quot;-&quot;??_);_(@_)"/>
    <numFmt numFmtId="223" formatCode="_(* #,##0.000000_);_(* \(#,##0.000000\);_(* &quot;-&quot;??_);_(@_)"/>
    <numFmt numFmtId="224" formatCode="0.0"/>
    <numFmt numFmtId="225" formatCode="&quot;RM&quot;#,##0.00"/>
  </numFmts>
  <fonts count="40">
    <font>
      <sz val="10"/>
      <name val="Arial"/>
      <family val="0"/>
    </font>
    <font>
      <b/>
      <sz val="10"/>
      <name val="Times New Roman"/>
      <family val="1"/>
    </font>
    <font>
      <sz val="10"/>
      <name val="Times New Roman"/>
      <family val="1"/>
    </font>
    <font>
      <b/>
      <sz val="12"/>
      <name val="Times New Roman"/>
      <family val="1"/>
    </font>
    <font>
      <b/>
      <u val="single"/>
      <sz val="10"/>
      <name val="Times New Roman"/>
      <family val="1"/>
    </font>
    <font>
      <i/>
      <sz val="10"/>
      <name val="Times New Roman"/>
      <family val="1"/>
    </font>
    <font>
      <b/>
      <i/>
      <sz val="10"/>
      <name val="Times New Roman"/>
      <family val="1"/>
    </font>
    <font>
      <sz val="10"/>
      <color indexed="10"/>
      <name val="Times New Roman"/>
      <family val="1"/>
    </font>
    <font>
      <b/>
      <sz val="10"/>
      <color indexed="21"/>
      <name val="Times New Roman"/>
      <family val="1"/>
    </font>
    <font>
      <u val="single"/>
      <sz val="10"/>
      <color indexed="12"/>
      <name val="Arial"/>
      <family val="2"/>
    </font>
    <font>
      <u val="single"/>
      <sz val="10"/>
      <color indexed="6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0"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5"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3" fillId="23" borderId="0" applyNumberFormat="0" applyBorder="0" applyAlignment="0" applyProtection="0"/>
    <xf numFmtId="0" fontId="30" fillId="24" borderId="1" applyNumberFormat="0" applyAlignment="0" applyProtection="0"/>
    <xf numFmtId="0" fontId="31"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0" fillId="0" borderId="0" applyNumberFormat="0" applyFill="0" applyBorder="0" applyAlignment="0" applyProtection="0"/>
    <xf numFmtId="0" fontId="33" fillId="26"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34" fillId="27" borderId="1" applyNumberFormat="0" applyAlignment="0" applyProtection="0"/>
    <xf numFmtId="0" fontId="35" fillId="0" borderId="6" applyNumberFormat="0" applyFill="0" applyAlignment="0" applyProtection="0"/>
    <xf numFmtId="0" fontId="36" fillId="28" borderId="0" applyNumberFormat="0" applyBorder="0" applyAlignment="0" applyProtection="0"/>
    <xf numFmtId="0" fontId="0" fillId="29" borderId="7" applyNumberFormat="0" applyFont="0" applyAlignment="0" applyProtection="0"/>
    <xf numFmtId="0" fontId="37" fillId="24"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21">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43" fontId="2" fillId="0" borderId="0" xfId="42" applyFont="1" applyAlignment="1">
      <alignment horizontal="right" vertical="top"/>
    </xf>
    <xf numFmtId="43" fontId="1" fillId="0" borderId="0" xfId="42" applyFont="1" applyAlignment="1">
      <alignment horizontal="right" vertical="top"/>
    </xf>
    <xf numFmtId="43" fontId="1" fillId="0" borderId="0" xfId="42" applyFont="1" applyAlignment="1" quotePrefix="1">
      <alignment horizontal="right" vertical="top"/>
    </xf>
    <xf numFmtId="0" fontId="2" fillId="0" borderId="0" xfId="0" applyFont="1" applyAlignment="1" quotePrefix="1">
      <alignment vertical="top"/>
    </xf>
    <xf numFmtId="0" fontId="2" fillId="0" borderId="0" xfId="0" applyFont="1" applyAlignment="1">
      <alignment horizontal="right" vertical="top"/>
    </xf>
    <xf numFmtId="0" fontId="2" fillId="0" borderId="0" xfId="0" applyFont="1" applyAlignment="1">
      <alignment horizontal="justify" vertical="top"/>
    </xf>
    <xf numFmtId="43" fontId="2" fillId="0" borderId="0" xfId="42" applyFont="1" applyAlignment="1">
      <alignment vertical="top"/>
    </xf>
    <xf numFmtId="193" fontId="2" fillId="0" borderId="0" xfId="42" applyNumberFormat="1" applyFont="1" applyAlignment="1">
      <alignment vertical="top"/>
    </xf>
    <xf numFmtId="193" fontId="2" fillId="0" borderId="10" xfId="42" applyNumberFormat="1" applyFont="1" applyBorder="1" applyAlignment="1">
      <alignment vertical="top"/>
    </xf>
    <xf numFmtId="193" fontId="2" fillId="0" borderId="11" xfId="42" applyNumberFormat="1" applyFont="1" applyBorder="1" applyAlignment="1">
      <alignment vertical="top"/>
    </xf>
    <xf numFmtId="0" fontId="2" fillId="0" borderId="0" xfId="0" applyFont="1" applyBorder="1" applyAlignment="1">
      <alignment vertical="top"/>
    </xf>
    <xf numFmtId="43" fontId="1" fillId="0" borderId="0" xfId="42" applyFont="1" applyBorder="1" applyAlignment="1" quotePrefix="1">
      <alignment horizontal="right" vertical="top"/>
    </xf>
    <xf numFmtId="193" fontId="2" fillId="0" borderId="0" xfId="42" applyNumberFormat="1" applyFont="1" applyBorder="1" applyAlignment="1">
      <alignment vertical="top"/>
    </xf>
    <xf numFmtId="193" fontId="2" fillId="0" borderId="0" xfId="42" applyNumberFormat="1" applyFont="1" applyBorder="1" applyAlignment="1">
      <alignment horizontal="right" vertical="top"/>
    </xf>
    <xf numFmtId="193" fontId="1" fillId="0" borderId="0" xfId="42" applyNumberFormat="1" applyFont="1" applyBorder="1" applyAlignment="1" quotePrefix="1">
      <alignment horizontal="right" vertical="top"/>
    </xf>
    <xf numFmtId="193" fontId="2" fillId="0" borderId="12" xfId="42" applyNumberFormat="1" applyFont="1" applyBorder="1" applyAlignment="1">
      <alignment vertical="top"/>
    </xf>
    <xf numFmtId="193" fontId="2" fillId="0" borderId="13" xfId="42" applyNumberFormat="1" applyFont="1" applyBorder="1" applyAlignment="1">
      <alignment vertical="top"/>
    </xf>
    <xf numFmtId="0" fontId="1" fillId="0" borderId="0" xfId="0" applyFont="1" applyBorder="1" applyAlignment="1">
      <alignment vertical="top"/>
    </xf>
    <xf numFmtId="193" fontId="2" fillId="0" borderId="0" xfId="42" applyNumberFormat="1" applyFont="1" applyBorder="1" applyAlignment="1" quotePrefix="1">
      <alignment horizontal="right" vertical="top"/>
    </xf>
    <xf numFmtId="193" fontId="2" fillId="0" borderId="0" xfId="42" applyNumberFormat="1" applyFont="1" applyFill="1" applyBorder="1" applyAlignment="1">
      <alignment vertical="top"/>
    </xf>
    <xf numFmtId="193" fontId="2" fillId="0" borderId="0" xfId="42" applyNumberFormat="1" applyFont="1" applyFill="1" applyBorder="1" applyAlignment="1">
      <alignment horizontal="right" vertical="top"/>
    </xf>
    <xf numFmtId="193" fontId="2" fillId="0" borderId="10" xfId="42" applyNumberFormat="1" applyFont="1" applyFill="1" applyBorder="1" applyAlignment="1">
      <alignment vertical="top"/>
    </xf>
    <xf numFmtId="193" fontId="2" fillId="0" borderId="10" xfId="42" applyNumberFormat="1" applyFont="1" applyFill="1" applyBorder="1" applyAlignment="1" quotePrefix="1">
      <alignment horizontal="right" vertical="top"/>
    </xf>
    <xf numFmtId="193" fontId="1" fillId="0" borderId="0" xfId="42" applyNumberFormat="1" applyFont="1" applyFill="1" applyBorder="1" applyAlignment="1" quotePrefix="1">
      <alignment horizontal="right" vertical="top"/>
    </xf>
    <xf numFmtId="0" fontId="3" fillId="0" borderId="0" xfId="0" applyFont="1" applyAlignment="1">
      <alignment vertical="top"/>
    </xf>
    <xf numFmtId="193" fontId="2" fillId="0" borderId="0" xfId="42" applyNumberFormat="1" applyFont="1" applyFill="1" applyAlignment="1">
      <alignment vertical="top"/>
    </xf>
    <xf numFmtId="0" fontId="2" fillId="0" borderId="0" xfId="0" applyFont="1" applyFill="1" applyAlignment="1">
      <alignment vertical="top"/>
    </xf>
    <xf numFmtId="43" fontId="1" fillId="0" borderId="0" xfId="42" applyFont="1" applyBorder="1" applyAlignment="1">
      <alignment horizontal="right" vertical="top"/>
    </xf>
    <xf numFmtId="0" fontId="1" fillId="0" borderId="0" xfId="0" applyFont="1" applyAlignment="1">
      <alignment horizontal="right" vertical="top"/>
    </xf>
    <xf numFmtId="41" fontId="2" fillId="0" borderId="0" xfId="0" applyNumberFormat="1" applyFont="1" applyAlignment="1">
      <alignment horizontal="right" vertical="top"/>
    </xf>
    <xf numFmtId="0" fontId="4" fillId="0" borderId="0" xfId="0" applyFont="1" applyAlignment="1">
      <alignment vertical="top"/>
    </xf>
    <xf numFmtId="193" fontId="2" fillId="0" borderId="10" xfId="42" applyNumberFormat="1" applyFont="1" applyBorder="1" applyAlignment="1">
      <alignment horizontal="right" vertical="top"/>
    </xf>
    <xf numFmtId="193" fontId="2" fillId="0" borderId="14" xfId="42" applyNumberFormat="1" applyFont="1" applyFill="1" applyBorder="1" applyAlignment="1">
      <alignment horizontal="right" vertical="top"/>
    </xf>
    <xf numFmtId="0" fontId="1" fillId="0" borderId="0" xfId="0" applyFont="1" applyFill="1" applyBorder="1" applyAlignment="1">
      <alignment vertical="top"/>
    </xf>
    <xf numFmtId="0" fontId="2" fillId="0" borderId="0" xfId="0" applyFont="1" applyFill="1" applyAlignment="1">
      <alignment vertical="top" wrapText="1"/>
    </xf>
    <xf numFmtId="0" fontId="1" fillId="0" borderId="0" xfId="0" applyFont="1" applyBorder="1" applyAlignment="1">
      <alignment horizontal="right" vertical="top"/>
    </xf>
    <xf numFmtId="0" fontId="1" fillId="0" borderId="0" xfId="0" applyFont="1" applyAlignment="1">
      <alignment/>
    </xf>
    <xf numFmtId="0" fontId="1" fillId="0" borderId="0" xfId="0" applyFont="1" applyFill="1" applyAlignment="1">
      <alignment vertical="top"/>
    </xf>
    <xf numFmtId="0" fontId="2" fillId="0" borderId="0" xfId="0" applyFont="1" applyFill="1" applyBorder="1" applyAlignment="1">
      <alignment vertical="top"/>
    </xf>
    <xf numFmtId="43" fontId="1" fillId="0" borderId="0" xfId="42" applyNumberFormat="1" applyFont="1" applyAlignment="1" quotePrefix="1">
      <alignment horizontal="right" vertical="top"/>
    </xf>
    <xf numFmtId="43" fontId="1" fillId="0" borderId="0" xfId="0" applyNumberFormat="1" applyFont="1" applyAlignment="1">
      <alignment horizontal="right" vertical="top"/>
    </xf>
    <xf numFmtId="43" fontId="2" fillId="0" borderId="14" xfId="42" applyNumberFormat="1" applyFont="1" applyBorder="1" applyAlignment="1">
      <alignment vertical="top"/>
    </xf>
    <xf numFmtId="193" fontId="1" fillId="0" borderId="0" xfId="42" applyNumberFormat="1" applyFont="1" applyAlignment="1">
      <alignment horizontal="right" vertical="top"/>
    </xf>
    <xf numFmtId="193" fontId="2" fillId="0" borderId="12" xfId="42" applyNumberFormat="1" applyFont="1" applyFill="1" applyBorder="1" applyAlignment="1">
      <alignment horizontal="right" vertical="top"/>
    </xf>
    <xf numFmtId="193" fontId="2" fillId="0" borderId="11" xfId="42" applyNumberFormat="1" applyFont="1" applyFill="1" applyBorder="1" applyAlignment="1">
      <alignment vertical="top"/>
    </xf>
    <xf numFmtId="193" fontId="1" fillId="0" borderId="0" xfId="42" applyNumberFormat="1" applyFont="1" applyFill="1" applyAlignment="1" quotePrefix="1">
      <alignment horizontal="right" vertical="top"/>
    </xf>
    <xf numFmtId="0" fontId="1" fillId="0" borderId="0" xfId="0" applyFont="1" applyAlignment="1">
      <alignment horizontal="center" vertical="top"/>
    </xf>
    <xf numFmtId="0" fontId="1" fillId="0" borderId="0" xfId="0" applyFont="1" applyAlignment="1">
      <alignment horizontal="center"/>
    </xf>
    <xf numFmtId="38" fontId="2" fillId="0" borderId="0" xfId="0" applyNumberFormat="1" applyFont="1" applyAlignment="1">
      <alignment vertical="top"/>
    </xf>
    <xf numFmtId="0" fontId="2" fillId="0" borderId="10" xfId="0" applyFont="1" applyBorder="1" applyAlignment="1">
      <alignment vertical="top"/>
    </xf>
    <xf numFmtId="0" fontId="2" fillId="0" borderId="13" xfId="0" applyFont="1" applyBorder="1" applyAlignment="1">
      <alignment vertical="top"/>
    </xf>
    <xf numFmtId="0" fontId="1" fillId="0" borderId="13" xfId="0" applyFont="1" applyBorder="1" applyAlignment="1">
      <alignment vertical="top"/>
    </xf>
    <xf numFmtId="0" fontId="1" fillId="0" borderId="10" xfId="0" applyFont="1" applyBorder="1" applyAlignment="1">
      <alignment vertical="top"/>
    </xf>
    <xf numFmtId="0" fontId="1" fillId="0" borderId="0" xfId="0" applyFont="1" applyBorder="1" applyAlignment="1" quotePrefix="1">
      <alignment vertical="top"/>
    </xf>
    <xf numFmtId="0" fontId="4" fillId="0" borderId="0" xfId="0" applyFont="1" applyBorder="1" applyAlignment="1">
      <alignment vertical="top"/>
    </xf>
    <xf numFmtId="0" fontId="6" fillId="0" borderId="0" xfId="0" applyFont="1" applyAlignment="1">
      <alignment vertical="top"/>
    </xf>
    <xf numFmtId="193" fontId="2" fillId="0" borderId="0" xfId="42" applyNumberFormat="1" applyFont="1" applyFill="1" applyBorder="1" applyAlignment="1">
      <alignment vertical="top" wrapText="1"/>
    </xf>
    <xf numFmtId="0" fontId="1" fillId="0" borderId="0" xfId="0" applyFont="1" applyFill="1" applyBorder="1" applyAlignment="1" quotePrefix="1">
      <alignment vertical="top"/>
    </xf>
    <xf numFmtId="0" fontId="1" fillId="0" borderId="0" xfId="0" applyFont="1" applyAlignment="1" quotePrefix="1">
      <alignment vertical="top"/>
    </xf>
    <xf numFmtId="0" fontId="1" fillId="0" borderId="0" xfId="0" applyFont="1" applyFill="1" applyAlignment="1" quotePrefix="1">
      <alignment vertical="top"/>
    </xf>
    <xf numFmtId="0" fontId="5" fillId="0" borderId="0" xfId="0" applyFont="1" applyAlignment="1">
      <alignment vertical="top"/>
    </xf>
    <xf numFmtId="189" fontId="2" fillId="0" borderId="0" xfId="42" applyNumberFormat="1" applyFont="1" applyBorder="1" applyAlignment="1">
      <alignment vertical="top"/>
    </xf>
    <xf numFmtId="0" fontId="1" fillId="0" borderId="0" xfId="0" applyFont="1" applyFill="1" applyBorder="1" applyAlignment="1">
      <alignment horizontal="right" vertical="top"/>
    </xf>
    <xf numFmtId="0" fontId="1" fillId="0" borderId="0" xfId="0" applyFont="1" applyAlignment="1">
      <alignment horizontal="right"/>
    </xf>
    <xf numFmtId="38" fontId="2" fillId="0" borderId="0" xfId="0" applyNumberFormat="1" applyFont="1" applyBorder="1" applyAlignment="1">
      <alignment vertical="top"/>
    </xf>
    <xf numFmtId="40" fontId="2" fillId="0" borderId="14" xfId="0" applyNumberFormat="1" applyFont="1" applyBorder="1" applyAlignment="1">
      <alignment vertical="top"/>
    </xf>
    <xf numFmtId="193" fontId="2" fillId="0" borderId="14" xfId="42" applyNumberFormat="1" applyFont="1" applyBorder="1" applyAlignment="1">
      <alignment horizontal="right" vertical="top"/>
    </xf>
    <xf numFmtId="193" fontId="2" fillId="0" borderId="13" xfId="42" applyNumberFormat="1" applyFont="1" applyBorder="1" applyAlignment="1">
      <alignment horizontal="right" vertical="top"/>
    </xf>
    <xf numFmtId="41" fontId="2" fillId="0" borderId="10" xfId="0" applyNumberFormat="1" applyFont="1" applyBorder="1" applyAlignment="1">
      <alignment horizontal="right" vertical="top"/>
    </xf>
    <xf numFmtId="0" fontId="7" fillId="0" borderId="0" xfId="0" applyFont="1" applyBorder="1" applyAlignment="1">
      <alignment vertical="top"/>
    </xf>
    <xf numFmtId="0" fontId="2" fillId="0" borderId="0" xfId="0" applyFont="1" applyBorder="1" applyAlignment="1">
      <alignment horizontal="right" vertical="top"/>
    </xf>
    <xf numFmtId="15" fontId="1" fillId="0" borderId="0" xfId="0" applyNumberFormat="1" applyFont="1" applyAlignment="1" quotePrefix="1">
      <alignment horizontal="center"/>
    </xf>
    <xf numFmtId="193" fontId="2" fillId="0" borderId="0" xfId="42" applyNumberFormat="1" applyFont="1" applyFill="1" applyBorder="1" applyAlignment="1" quotePrefix="1">
      <alignment horizontal="right" vertical="top"/>
    </xf>
    <xf numFmtId="43" fontId="1" fillId="0" borderId="0" xfId="42" applyNumberFormat="1" applyFont="1" applyAlignment="1">
      <alignment horizontal="right" vertical="top"/>
    </xf>
    <xf numFmtId="41" fontId="2" fillId="0" borderId="0" xfId="42" applyNumberFormat="1" applyFont="1" applyBorder="1" applyAlignment="1">
      <alignment vertical="top"/>
    </xf>
    <xf numFmtId="41" fontId="2" fillId="0" borderId="0" xfId="0" applyNumberFormat="1" applyFont="1" applyFill="1" applyAlignment="1">
      <alignment vertical="top"/>
    </xf>
    <xf numFmtId="41" fontId="2" fillId="0" borderId="11" xfId="42" applyNumberFormat="1" applyFont="1" applyBorder="1" applyAlignment="1">
      <alignment vertical="top"/>
    </xf>
    <xf numFmtId="0" fontId="1" fillId="0" borderId="0" xfId="0" applyFont="1" applyFill="1" applyAlignment="1">
      <alignment horizontal="center" vertical="top"/>
    </xf>
    <xf numFmtId="0" fontId="1" fillId="0" borderId="0" xfId="0" applyFont="1" applyFill="1" applyAlignment="1">
      <alignment horizontal="right" vertical="top"/>
    </xf>
    <xf numFmtId="0" fontId="1" fillId="0" borderId="10" xfId="0" applyFont="1" applyFill="1" applyBorder="1" applyAlignment="1">
      <alignment vertical="top"/>
    </xf>
    <xf numFmtId="193" fontId="2" fillId="0" borderId="0" xfId="0" applyNumberFormat="1" applyFont="1" applyFill="1" applyAlignment="1">
      <alignment vertical="top"/>
    </xf>
    <xf numFmtId="37" fontId="2" fillId="0" borderId="0" xfId="42" applyNumberFormat="1" applyFont="1" applyFill="1" applyBorder="1" applyAlignment="1">
      <alignment vertical="top"/>
    </xf>
    <xf numFmtId="0" fontId="2" fillId="0" borderId="0" xfId="0" applyFont="1" applyFill="1" applyAlignment="1">
      <alignment/>
    </xf>
    <xf numFmtId="37" fontId="2" fillId="0" borderId="0" xfId="0" applyNumberFormat="1" applyFont="1" applyFill="1" applyBorder="1" applyAlignment="1">
      <alignment vertical="top"/>
    </xf>
    <xf numFmtId="205" fontId="2" fillId="0" borderId="0" xfId="42" applyNumberFormat="1" applyFont="1" applyFill="1" applyBorder="1" applyAlignment="1">
      <alignment vertical="top"/>
    </xf>
    <xf numFmtId="205" fontId="2" fillId="0" borderId="0" xfId="42" applyNumberFormat="1" applyFont="1" applyFill="1" applyBorder="1" applyAlignment="1">
      <alignment horizontal="right" vertical="top"/>
    </xf>
    <xf numFmtId="193" fontId="1" fillId="0" borderId="0" xfId="42" applyNumberFormat="1" applyFont="1" applyFill="1" applyBorder="1" applyAlignment="1">
      <alignment horizontal="right" vertical="top"/>
    </xf>
    <xf numFmtId="214" fontId="1" fillId="0" borderId="0" xfId="42" applyNumberFormat="1" applyFont="1" applyFill="1" applyBorder="1" applyAlignment="1">
      <alignment horizontal="right" vertical="top"/>
    </xf>
    <xf numFmtId="193" fontId="2" fillId="0" borderId="11" xfId="42" applyNumberFormat="1" applyFont="1" applyBorder="1" applyAlignment="1">
      <alignment horizontal="right" vertical="top"/>
    </xf>
    <xf numFmtId="214" fontId="1" fillId="0" borderId="0" xfId="42" applyNumberFormat="1" applyFont="1" applyFill="1" applyBorder="1" applyAlignment="1" quotePrefix="1">
      <alignment horizontal="right" vertical="top"/>
    </xf>
    <xf numFmtId="43" fontId="2" fillId="0" borderId="14" xfId="42" applyFont="1" applyBorder="1" applyAlignment="1" quotePrefix="1">
      <alignment horizontal="right" vertical="top"/>
    </xf>
    <xf numFmtId="43" fontId="2" fillId="0" borderId="0" xfId="42" applyFont="1" applyFill="1" applyBorder="1" applyAlignment="1">
      <alignment horizontal="right" vertical="top"/>
    </xf>
    <xf numFmtId="43" fontId="2" fillId="0" borderId="14" xfId="42" applyFont="1" applyFill="1" applyBorder="1" applyAlignment="1">
      <alignment horizontal="right" vertical="top"/>
    </xf>
    <xf numFmtId="215" fontId="2" fillId="0" borderId="0" xfId="42" applyNumberFormat="1" applyFont="1" applyAlignment="1">
      <alignment vertical="top"/>
    </xf>
    <xf numFmtId="41" fontId="2" fillId="0" borderId="0" xfId="42" applyNumberFormat="1" applyFont="1" applyBorder="1" applyAlignment="1">
      <alignment horizontal="right" vertical="top"/>
    </xf>
    <xf numFmtId="41" fontId="2" fillId="0" borderId="0" xfId="42" applyNumberFormat="1" applyFont="1" applyFill="1" applyBorder="1" applyAlignment="1">
      <alignment horizontal="right" vertical="top"/>
    </xf>
    <xf numFmtId="41" fontId="2" fillId="0" borderId="11" xfId="42" applyNumberFormat="1" applyFont="1" applyBorder="1" applyAlignment="1">
      <alignment horizontal="right" vertical="top"/>
    </xf>
    <xf numFmtId="0" fontId="6" fillId="0" borderId="0" xfId="0" applyFont="1" applyFill="1" applyAlignment="1">
      <alignment vertical="top"/>
    </xf>
    <xf numFmtId="0" fontId="2" fillId="0" borderId="0" xfId="0" applyNumberFormat="1" applyFont="1" applyFill="1" applyAlignment="1">
      <alignment horizontal="left" vertical="top"/>
    </xf>
    <xf numFmtId="43" fontId="1" fillId="0" borderId="0" xfId="42" applyFont="1" applyFill="1" applyAlignment="1">
      <alignment horizontal="right" vertical="top"/>
    </xf>
    <xf numFmtId="39" fontId="2" fillId="0" borderId="0" xfId="59" applyNumberFormat="1" applyFont="1" applyFill="1" applyAlignment="1">
      <alignment horizontal="right" vertical="top"/>
    </xf>
    <xf numFmtId="0" fontId="2" fillId="0" borderId="0" xfId="0" applyFont="1" applyFill="1" applyAlignment="1">
      <alignment horizontal="left" vertical="top"/>
    </xf>
    <xf numFmtId="0" fontId="1" fillId="0" borderId="0" xfId="0" applyFont="1" applyFill="1" applyBorder="1" applyAlignment="1" quotePrefix="1">
      <alignment horizontal="right" vertical="top"/>
    </xf>
    <xf numFmtId="193" fontId="2" fillId="0" borderId="0" xfId="42" applyNumberFormat="1" applyFont="1" applyFill="1" applyBorder="1" applyAlignment="1">
      <alignment horizontal="justify" vertical="top"/>
    </xf>
    <xf numFmtId="193" fontId="2" fillId="0" borderId="0" xfId="42" applyNumberFormat="1" applyFont="1" applyFill="1" applyAlignment="1">
      <alignment horizontal="right" vertical="top"/>
    </xf>
    <xf numFmtId="193" fontId="2" fillId="0" borderId="11" xfId="42" applyNumberFormat="1" applyFont="1" applyFill="1" applyBorder="1" applyAlignment="1">
      <alignment horizontal="justify" vertical="top"/>
    </xf>
    <xf numFmtId="0" fontId="2" fillId="0" borderId="0" xfId="0" applyFont="1" applyFill="1" applyAlignment="1">
      <alignment horizontal="right" vertical="top"/>
    </xf>
    <xf numFmtId="0" fontId="1" fillId="0" borderId="0" xfId="0" applyFont="1" applyFill="1" applyAlignment="1">
      <alignment/>
    </xf>
    <xf numFmtId="0" fontId="8" fillId="0" borderId="0" xfId="0" applyFont="1" applyAlignment="1">
      <alignment/>
    </xf>
    <xf numFmtId="0" fontId="2" fillId="0" borderId="0" xfId="0" applyFont="1" applyFill="1" applyAlignment="1">
      <alignment horizontal="left" vertical="top" wrapText="1"/>
    </xf>
    <xf numFmtId="193" fontId="2" fillId="0" borderId="0" xfId="0" applyNumberFormat="1" applyFont="1" applyFill="1" applyAlignment="1">
      <alignment horizontal="left" vertical="top" wrapText="1"/>
    </xf>
    <xf numFmtId="0" fontId="2" fillId="0" borderId="0" xfId="0" applyNumberFormat="1" applyFont="1" applyFill="1" applyAlignment="1">
      <alignment vertical="top" wrapText="1"/>
    </xf>
    <xf numFmtId="37" fontId="2" fillId="0" borderId="14" xfId="0" applyNumberFormat="1" applyFont="1" applyFill="1" applyBorder="1" applyAlignment="1">
      <alignment vertical="top"/>
    </xf>
    <xf numFmtId="209" fontId="2" fillId="0" borderId="15" xfId="0" applyNumberFormat="1" applyFont="1" applyFill="1" applyBorder="1" applyAlignment="1">
      <alignment vertical="top"/>
    </xf>
    <xf numFmtId="193" fontId="2" fillId="0" borderId="0" xfId="0" applyNumberFormat="1" applyFont="1" applyAlignment="1">
      <alignment vertical="top"/>
    </xf>
    <xf numFmtId="193" fontId="1" fillId="0" borderId="10" xfId="42" applyNumberFormat="1" applyFont="1" applyBorder="1" applyAlignment="1">
      <alignment horizontal="right" vertical="top"/>
    </xf>
    <xf numFmtId="37" fontId="2" fillId="0" borderId="0" xfId="0" applyNumberFormat="1" applyFont="1" applyAlignment="1">
      <alignment horizontal="justify" vertical="top"/>
    </xf>
    <xf numFmtId="38" fontId="2" fillId="0" borderId="10" xfId="0" applyNumberFormat="1" applyFont="1" applyBorder="1" applyAlignment="1">
      <alignment vertical="top"/>
    </xf>
    <xf numFmtId="193" fontId="2" fillId="0" borderId="0" xfId="0" applyNumberFormat="1" applyFont="1" applyBorder="1" applyAlignment="1">
      <alignment vertical="top"/>
    </xf>
    <xf numFmtId="37" fontId="2" fillId="0" borderId="0" xfId="0" applyNumberFormat="1" applyFont="1" applyAlignment="1">
      <alignment vertical="top"/>
    </xf>
    <xf numFmtId="2" fontId="2" fillId="0" borderId="14" xfId="0" applyNumberFormat="1" applyFont="1" applyFill="1" applyBorder="1" applyAlignment="1">
      <alignment vertical="top"/>
    </xf>
    <xf numFmtId="0" fontId="2" fillId="0" borderId="0" xfId="0" applyFont="1" applyAlignment="1">
      <alignment/>
    </xf>
    <xf numFmtId="215" fontId="2" fillId="0" borderId="14" xfId="42" applyNumberFormat="1" applyFont="1" applyBorder="1" applyAlignment="1">
      <alignment vertical="top"/>
    </xf>
    <xf numFmtId="193" fontId="2" fillId="0" borderId="0" xfId="42" applyNumberFormat="1" applyFont="1" applyFill="1" applyAlignment="1" quotePrefix="1">
      <alignment horizontal="right" vertical="top"/>
    </xf>
    <xf numFmtId="41" fontId="2" fillId="0" borderId="0" xfId="0" applyNumberFormat="1" applyFont="1" applyBorder="1" applyAlignment="1">
      <alignment vertical="top"/>
    </xf>
    <xf numFmtId="193" fontId="2" fillId="0" borderId="11" xfId="42" applyNumberFormat="1" applyFont="1" applyFill="1" applyBorder="1" applyAlignment="1" quotePrefix="1">
      <alignment horizontal="right" vertical="top"/>
    </xf>
    <xf numFmtId="40" fontId="2" fillId="0" borderId="0" xfId="0" applyNumberFormat="1" applyFont="1" applyBorder="1" applyAlignment="1">
      <alignment vertical="top"/>
    </xf>
    <xf numFmtId="37" fontId="2" fillId="0" borderId="0" xfId="0" applyNumberFormat="1" applyFont="1" applyFill="1" applyAlignment="1">
      <alignment horizontal="right" vertical="top"/>
    </xf>
    <xf numFmtId="0" fontId="2" fillId="0" borderId="0" xfId="0" applyFont="1" applyBorder="1" applyAlignment="1">
      <alignment horizontal="right" vertical="justify" wrapText="1"/>
    </xf>
    <xf numFmtId="0" fontId="1" fillId="0" borderId="0" xfId="0" applyFont="1" applyAlignment="1">
      <alignment horizontal="right" vertical="justify" wrapText="1"/>
    </xf>
    <xf numFmtId="0" fontId="2" fillId="0" borderId="11" xfId="0" applyFont="1" applyBorder="1" applyAlignment="1">
      <alignment horizontal="right" vertical="justify" wrapText="1"/>
    </xf>
    <xf numFmtId="40" fontId="2" fillId="0" borderId="0" xfId="0" applyNumberFormat="1" applyFont="1" applyBorder="1" applyAlignment="1">
      <alignment horizontal="justify" vertical="top"/>
    </xf>
    <xf numFmtId="0" fontId="2" fillId="0" borderId="12" xfId="0" applyFont="1" applyBorder="1" applyAlignment="1">
      <alignment horizontal="left" vertical="justify" wrapText="1"/>
    </xf>
    <xf numFmtId="38" fontId="2" fillId="0" borderId="12" xfId="0" applyNumberFormat="1" applyFont="1" applyBorder="1" applyAlignment="1">
      <alignment horizontal="right" vertical="justify" wrapText="1"/>
    </xf>
    <xf numFmtId="0" fontId="2" fillId="0" borderId="12" xfId="0" applyFont="1" applyBorder="1" applyAlignment="1">
      <alignment horizontal="right" vertical="justify" wrapText="1"/>
    </xf>
    <xf numFmtId="2" fontId="2" fillId="0" borderId="12" xfId="0" applyNumberFormat="1" applyFont="1" applyBorder="1" applyAlignment="1">
      <alignment horizontal="left" vertical="justify" wrapText="1"/>
    </xf>
    <xf numFmtId="0" fontId="1" fillId="0" borderId="12" xfId="0" applyFont="1" applyFill="1" applyBorder="1" applyAlignment="1">
      <alignment horizontal="justify" vertical="justify" wrapText="1"/>
    </xf>
    <xf numFmtId="43" fontId="2" fillId="0" borderId="0" xfId="42" applyFont="1" applyFill="1" applyBorder="1" applyAlignment="1">
      <alignment vertical="top"/>
    </xf>
    <xf numFmtId="0" fontId="2" fillId="0" borderId="0" xfId="0" applyNumberFormat="1" applyFont="1" applyFill="1" applyAlignment="1" applyProtection="1">
      <alignment horizontal="left" vertical="top"/>
      <protection locked="0"/>
    </xf>
    <xf numFmtId="0" fontId="2" fillId="0" borderId="0" xfId="0" applyFont="1" applyFill="1" applyAlignment="1">
      <alignment horizontal="left" vertical="top" shrinkToFit="1"/>
    </xf>
    <xf numFmtId="38" fontId="2" fillId="0" borderId="0" xfId="42" applyNumberFormat="1" applyFont="1" applyFill="1" applyBorder="1" applyAlignment="1" quotePrefix="1">
      <alignment horizontal="right" vertical="top"/>
    </xf>
    <xf numFmtId="38" fontId="2" fillId="0" borderId="0" xfId="0" applyNumberFormat="1" applyFont="1" applyFill="1" applyAlignment="1">
      <alignment horizontal="right" vertical="top"/>
    </xf>
    <xf numFmtId="38" fontId="2" fillId="0" borderId="11" xfId="42" applyNumberFormat="1" applyFont="1" applyFill="1" applyBorder="1" applyAlignment="1">
      <alignment horizontal="right" vertical="top" wrapText="1"/>
    </xf>
    <xf numFmtId="0" fontId="2" fillId="0" borderId="0" xfId="0" applyFont="1" applyFill="1" applyAlignment="1">
      <alignment horizontal="justify" vertical="top"/>
    </xf>
    <xf numFmtId="0" fontId="2" fillId="0" borderId="0" xfId="0" applyNumberFormat="1" applyFont="1" applyFill="1" applyAlignment="1">
      <alignment horizontal="left" vertical="top" wrapText="1"/>
    </xf>
    <xf numFmtId="0" fontId="2" fillId="0" borderId="0" xfId="0" applyFont="1" applyFill="1" applyAlignment="1">
      <alignment horizontal="justify" vertical="top" wrapText="1"/>
    </xf>
    <xf numFmtId="0" fontId="1" fillId="0" borderId="0" xfId="0" applyFont="1" applyBorder="1" applyAlignment="1">
      <alignment horizontal="justify" vertical="top"/>
    </xf>
    <xf numFmtId="0" fontId="2" fillId="0" borderId="0" xfId="0" applyFont="1" applyBorder="1" applyAlignment="1">
      <alignment horizontal="justify" vertical="top"/>
    </xf>
    <xf numFmtId="0" fontId="2" fillId="0" borderId="0" xfId="0" applyFont="1" applyFill="1" applyAlignment="1">
      <alignment horizontal="justify" vertical="justify" wrapText="1"/>
    </xf>
    <xf numFmtId="0" fontId="2" fillId="0" borderId="0" xfId="0" applyFont="1" applyFill="1" applyBorder="1" applyAlignment="1">
      <alignment horizontal="justify" vertical="justify" wrapText="1"/>
    </xf>
    <xf numFmtId="38" fontId="2" fillId="0" borderId="0" xfId="0" applyNumberFormat="1" applyFont="1" applyBorder="1" applyAlignment="1">
      <alignment horizontal="right" vertical="justify" wrapText="1"/>
    </xf>
    <xf numFmtId="0" fontId="1" fillId="0" borderId="0" xfId="0" applyFont="1" applyBorder="1" applyAlignment="1">
      <alignment horizontal="right" vertical="justify" wrapText="1"/>
    </xf>
    <xf numFmtId="0" fontId="2" fillId="0" borderId="0" xfId="0" applyFont="1" applyAlignment="1">
      <alignment horizontal="justify" vertical="top" wrapText="1"/>
    </xf>
    <xf numFmtId="0" fontId="2" fillId="0" borderId="0" xfId="0" applyFont="1" applyFill="1" applyBorder="1" applyAlignment="1">
      <alignment horizontal="justify" vertical="top"/>
    </xf>
    <xf numFmtId="0" fontId="2" fillId="0" borderId="0" xfId="0" applyFont="1" applyAlignment="1">
      <alignment wrapText="1"/>
    </xf>
    <xf numFmtId="0" fontId="1" fillId="0" borderId="0" xfId="0" applyFont="1" applyFill="1" applyBorder="1" applyAlignment="1">
      <alignment horizontal="justify" vertical="justify" wrapText="1"/>
    </xf>
    <xf numFmtId="38" fontId="2" fillId="0" borderId="0" xfId="0" applyNumberFormat="1" applyFont="1" applyFill="1" applyAlignment="1">
      <alignment vertical="top"/>
    </xf>
    <xf numFmtId="38" fontId="2" fillId="0" borderId="11" xfId="42" applyNumberFormat="1" applyFont="1" applyFill="1" applyBorder="1" applyAlignment="1">
      <alignment vertical="top" wrapText="1"/>
    </xf>
    <xf numFmtId="43" fontId="1" fillId="0" borderId="0" xfId="42" applyFont="1" applyFill="1" applyAlignment="1" quotePrefix="1">
      <alignment horizontal="right" vertical="top"/>
    </xf>
    <xf numFmtId="43" fontId="2" fillId="0" borderId="0" xfId="42" applyFont="1" applyFill="1" applyAlignment="1">
      <alignment horizontal="right" vertical="top"/>
    </xf>
    <xf numFmtId="214" fontId="1" fillId="0" borderId="0" xfId="42" applyNumberFormat="1" applyFont="1" applyFill="1" applyAlignment="1" quotePrefix="1">
      <alignment horizontal="right" vertical="top"/>
    </xf>
    <xf numFmtId="0" fontId="0" fillId="0" borderId="0" xfId="0" applyFont="1" applyFill="1" applyAlignment="1" quotePrefix="1">
      <alignment/>
    </xf>
    <xf numFmtId="0" fontId="0" fillId="0" borderId="0" xfId="0" applyFont="1" applyFill="1" applyAlignment="1">
      <alignment horizontal="justify" vertical="justify" wrapText="1"/>
    </xf>
    <xf numFmtId="0" fontId="0" fillId="0" borderId="0" xfId="0" applyFont="1" applyAlignment="1">
      <alignment/>
    </xf>
    <xf numFmtId="0" fontId="0" fillId="0" borderId="0" xfId="0" applyFont="1" applyAlignment="1">
      <alignment horizontal="justify" vertical="justify" wrapText="1"/>
    </xf>
    <xf numFmtId="4" fontId="0" fillId="0" borderId="0" xfId="0" applyNumberFormat="1" applyFont="1" applyAlignment="1">
      <alignment horizontal="justify" vertical="justify" wrapText="1"/>
    </xf>
    <xf numFmtId="0" fontId="0" fillId="0" borderId="0" xfId="0" applyFont="1" applyBorder="1" applyAlignment="1">
      <alignment horizontal="justify" vertical="justify" wrapText="1"/>
    </xf>
    <xf numFmtId="0" fontId="5" fillId="0" borderId="0" xfId="0" applyFont="1" applyFill="1" applyAlignment="1">
      <alignment vertical="top"/>
    </xf>
    <xf numFmtId="0" fontId="0" fillId="0" borderId="0" xfId="0" applyFont="1" applyAlignment="1">
      <alignment horizontal="justify" vertical="top" wrapText="1"/>
    </xf>
    <xf numFmtId="38" fontId="1" fillId="0" borderId="0" xfId="0" applyNumberFormat="1" applyFont="1" applyBorder="1" applyAlignment="1">
      <alignment horizontal="right" vertical="justify" wrapText="1"/>
    </xf>
    <xf numFmtId="0" fontId="1" fillId="0" borderId="0" xfId="0" applyFont="1" applyAlignment="1">
      <alignment horizontal="center" vertical="top"/>
    </xf>
    <xf numFmtId="0" fontId="2" fillId="0" borderId="0" xfId="0" applyFont="1" applyFill="1" applyAlignment="1">
      <alignment horizontal="justify" vertical="top"/>
    </xf>
    <xf numFmtId="0" fontId="2" fillId="0" borderId="0" xfId="0" applyFont="1" applyAlignment="1">
      <alignment vertical="top" wrapText="1"/>
    </xf>
    <xf numFmtId="0" fontId="0" fillId="0" borderId="0" xfId="0" applyAlignment="1">
      <alignment vertical="top" wrapText="1"/>
    </xf>
    <xf numFmtId="43" fontId="1" fillId="0" borderId="0" xfId="42" applyNumberFormat="1" applyFont="1" applyAlignment="1">
      <alignment horizontal="left" vertical="top" wrapText="1"/>
    </xf>
    <xf numFmtId="43" fontId="0" fillId="0" borderId="0" xfId="0" applyNumberFormat="1" applyAlignment="1">
      <alignment horizontal="left" vertical="top" wrapText="1"/>
    </xf>
    <xf numFmtId="0" fontId="2" fillId="0" borderId="0" xfId="0" applyFont="1" applyAlignment="1">
      <alignment horizontal="justify" vertical="top"/>
    </xf>
    <xf numFmtId="38" fontId="2" fillId="0" borderId="11" xfId="0" applyNumberFormat="1" applyFont="1" applyBorder="1" applyAlignment="1">
      <alignment horizontal="right" vertical="justify" wrapText="1"/>
    </xf>
    <xf numFmtId="0" fontId="0" fillId="0" borderId="11" xfId="0" applyFont="1" applyBorder="1" applyAlignment="1">
      <alignment horizontal="right"/>
    </xf>
    <xf numFmtId="0" fontId="2" fillId="0" borderId="0" xfId="0" applyFont="1" applyBorder="1" applyAlignment="1">
      <alignment horizontal="justify" vertical="top"/>
    </xf>
    <xf numFmtId="0" fontId="1" fillId="0" borderId="0" xfId="0" applyFont="1" applyFill="1" applyBorder="1" applyAlignment="1">
      <alignment horizontal="justify" vertical="justify" wrapText="1"/>
    </xf>
    <xf numFmtId="0" fontId="2" fillId="0" borderId="0" xfId="0" applyFont="1" applyBorder="1" applyAlignment="1">
      <alignment horizontal="left" vertical="justify" wrapText="1"/>
    </xf>
    <xf numFmtId="38" fontId="2" fillId="0" borderId="0" xfId="0" applyNumberFormat="1" applyFont="1" applyBorder="1" applyAlignment="1">
      <alignment horizontal="right" vertical="justify" wrapText="1"/>
    </xf>
    <xf numFmtId="0" fontId="5" fillId="0" borderId="0" xfId="0" applyFont="1" applyAlignment="1">
      <alignment horizontal="justify" vertical="top" wrapText="1"/>
    </xf>
    <xf numFmtId="0" fontId="0" fillId="0" borderId="0" xfId="0" applyFont="1" applyAlignment="1">
      <alignment horizontal="justify" vertical="top" wrapText="1"/>
    </xf>
    <xf numFmtId="0" fontId="2" fillId="0" borderId="10" xfId="0" applyFont="1" applyFill="1" applyBorder="1" applyAlignment="1">
      <alignment horizontal="justify" vertical="justify" wrapText="1"/>
    </xf>
    <xf numFmtId="0" fontId="2" fillId="0" borderId="10" xfId="0" applyFont="1" applyBorder="1" applyAlignment="1">
      <alignment horizontal="left" vertical="justify" wrapText="1"/>
    </xf>
    <xf numFmtId="38" fontId="2" fillId="0" borderId="10" xfId="0" applyNumberFormat="1" applyFont="1" applyBorder="1" applyAlignment="1">
      <alignment horizontal="right" vertical="justify" wrapText="1"/>
    </xf>
    <xf numFmtId="0" fontId="1" fillId="0" borderId="11" xfId="0" applyFont="1" applyFill="1" applyBorder="1" applyAlignment="1">
      <alignment horizontal="justify" vertical="justify" wrapText="1"/>
    </xf>
    <xf numFmtId="0" fontId="2" fillId="0" borderId="11" xfId="0" applyFont="1" applyBorder="1" applyAlignment="1">
      <alignment horizontal="justify" vertical="justify" wrapText="1"/>
    </xf>
    <xf numFmtId="0" fontId="2" fillId="0" borderId="0" xfId="0" applyFont="1" applyFill="1" applyBorder="1" applyAlignment="1">
      <alignment horizontal="justify" vertical="top"/>
    </xf>
    <xf numFmtId="0" fontId="2" fillId="0" borderId="0" xfId="0" applyFont="1" applyAlignment="1">
      <alignment wrapText="1"/>
    </xf>
    <xf numFmtId="0" fontId="1" fillId="0" borderId="0" xfId="0" applyFont="1" applyFill="1" applyBorder="1" applyAlignment="1">
      <alignment horizontal="left" vertical="justify" wrapText="1"/>
    </xf>
    <xf numFmtId="0" fontId="1" fillId="0" borderId="0" xfId="0" applyFont="1" applyBorder="1" applyAlignment="1">
      <alignment horizontal="left" vertical="justify" wrapText="1"/>
    </xf>
    <xf numFmtId="0" fontId="1" fillId="0" borderId="0" xfId="0" applyFont="1" applyBorder="1" applyAlignment="1">
      <alignment horizontal="right" vertical="justify" wrapText="1"/>
    </xf>
    <xf numFmtId="0" fontId="2" fillId="0" borderId="0" xfId="0" applyFont="1" applyFill="1" applyAlignment="1">
      <alignment horizontal="justify" vertical="justify" wrapText="1"/>
    </xf>
    <xf numFmtId="0" fontId="0" fillId="0" borderId="0" xfId="0" applyFont="1" applyAlignment="1">
      <alignment horizontal="justify" vertical="justify" wrapText="1"/>
    </xf>
    <xf numFmtId="0" fontId="2" fillId="0" borderId="0" xfId="0" applyFont="1" applyAlignment="1">
      <alignment horizontal="justify" vertical="justify" wrapText="1"/>
    </xf>
    <xf numFmtId="0" fontId="2" fillId="0" borderId="0" xfId="0" applyFont="1" applyAlignment="1">
      <alignment horizontal="justify" vertical="top" wrapText="1"/>
    </xf>
    <xf numFmtId="0" fontId="1" fillId="0" borderId="0" xfId="0" applyFont="1" applyBorder="1" applyAlignment="1">
      <alignment horizontal="justify" vertical="top"/>
    </xf>
    <xf numFmtId="0" fontId="1" fillId="0" borderId="10" xfId="0" applyFont="1" applyBorder="1" applyAlignment="1">
      <alignment horizontal="justify" vertical="top"/>
    </xf>
    <xf numFmtId="0" fontId="2" fillId="0" borderId="0" xfId="0" applyFont="1" applyFill="1" applyBorder="1" applyAlignment="1">
      <alignment horizontal="justify" vertical="top" wrapText="1"/>
    </xf>
    <xf numFmtId="0" fontId="2" fillId="0" borderId="0" xfId="0" applyNumberFormat="1" applyFont="1" applyFill="1" applyAlignment="1">
      <alignment horizontal="justify" vertical="top"/>
    </xf>
    <xf numFmtId="0" fontId="0" fillId="0" borderId="0" xfId="0" applyFont="1" applyAlignment="1">
      <alignment horizontal="justify" vertical="top"/>
    </xf>
    <xf numFmtId="0" fontId="2" fillId="0" borderId="0" xfId="0" applyFont="1" applyFill="1" applyAlignment="1">
      <alignment horizontal="justify" vertical="top" wrapText="1"/>
    </xf>
    <xf numFmtId="49" fontId="2" fillId="0" borderId="0" xfId="0" applyNumberFormat="1" applyFont="1" applyFill="1" applyAlignment="1">
      <alignment horizontal="left" vertical="top"/>
    </xf>
    <xf numFmtId="0" fontId="1" fillId="0" borderId="0" xfId="0" applyNumberFormat="1" applyFont="1" applyFill="1" applyAlignment="1">
      <alignment horizontal="center" vertical="top" wrapText="1"/>
    </xf>
    <xf numFmtId="0" fontId="0" fillId="0" borderId="0" xfId="0" applyNumberFormat="1" applyFont="1" applyFill="1" applyAlignment="1">
      <alignment horizontal="center" vertical="top" wrapText="1"/>
    </xf>
    <xf numFmtId="0" fontId="2" fillId="0" borderId="0" xfId="0" applyFont="1" applyFill="1" applyBorder="1" applyAlignment="1">
      <alignment horizontal="justify" vertical="justify" wrapText="1"/>
    </xf>
    <xf numFmtId="2" fontId="2" fillId="0" borderId="0" xfId="0" applyNumberFormat="1" applyFont="1" applyBorder="1" applyAlignment="1">
      <alignment horizontal="justify" vertical="justify" wrapText="1"/>
    </xf>
    <xf numFmtId="2" fontId="1" fillId="0" borderId="0" xfId="0" applyNumberFormat="1" applyFont="1" applyBorder="1" applyAlignment="1">
      <alignment horizontal="left" vertical="justify" wrapText="1"/>
    </xf>
    <xf numFmtId="0" fontId="0" fillId="0" borderId="0" xfId="0" applyAlignment="1">
      <alignment horizontal="left" vertical="justify" wrapText="1"/>
    </xf>
    <xf numFmtId="0" fontId="2"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2" fillId="0" borderId="0" xfId="0" applyNumberFormat="1" applyFont="1" applyFill="1" applyAlignment="1">
      <alignment horizontal="left" vertical="top" wrapText="1"/>
    </xf>
    <xf numFmtId="0" fontId="0" fillId="0" borderId="0" xfId="0" applyFont="1" applyFill="1" applyAlignment="1">
      <alignment horizontal="left" vertical="top" wrapText="1"/>
    </xf>
    <xf numFmtId="0" fontId="1" fillId="0" borderId="0" xfId="0" applyFont="1" applyFill="1" applyAlignment="1">
      <alignment horizontal="center" vertical="top" wrapText="1"/>
    </xf>
    <xf numFmtId="0" fontId="0" fillId="0" borderId="0" xfId="0" applyFont="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xdr:col>
      <xdr:colOff>1123950</xdr:colOff>
      <xdr:row>4</xdr:row>
      <xdr:rowOff>9525</xdr:rowOff>
    </xdr:to>
    <xdr:pic>
      <xdr:nvPicPr>
        <xdr:cNvPr id="1" name="Picture 7"/>
        <xdr:cNvPicPr preferRelativeResize="1">
          <a:picLocks noChangeAspect="1"/>
        </xdr:cNvPicPr>
      </xdr:nvPicPr>
      <xdr:blipFill>
        <a:blip r:embed="rId1"/>
        <a:stretch>
          <a:fillRect/>
        </a:stretch>
      </xdr:blipFill>
      <xdr:spPr>
        <a:xfrm>
          <a:off x="28575" y="57150"/>
          <a:ext cx="137160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57150</xdr:rowOff>
    </xdr:from>
    <xdr:to>
      <xdr:col>1</xdr:col>
      <xdr:colOff>1143000</xdr:colOff>
      <xdr:row>4</xdr:row>
      <xdr:rowOff>9525</xdr:rowOff>
    </xdr:to>
    <xdr:pic>
      <xdr:nvPicPr>
        <xdr:cNvPr id="1" name="Picture 7"/>
        <xdr:cNvPicPr preferRelativeResize="1">
          <a:picLocks noChangeAspect="1"/>
        </xdr:cNvPicPr>
      </xdr:nvPicPr>
      <xdr:blipFill>
        <a:blip r:embed="rId1"/>
        <a:stretch>
          <a:fillRect/>
        </a:stretch>
      </xdr:blipFill>
      <xdr:spPr>
        <a:xfrm>
          <a:off x="38100" y="57150"/>
          <a:ext cx="136207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3</xdr:row>
      <xdr:rowOff>104775</xdr:rowOff>
    </xdr:to>
    <xdr:pic>
      <xdr:nvPicPr>
        <xdr:cNvPr id="1" name="Picture 2"/>
        <xdr:cNvPicPr preferRelativeResize="1">
          <a:picLocks noChangeAspect="1"/>
        </xdr:cNvPicPr>
      </xdr:nvPicPr>
      <xdr:blipFill>
        <a:blip r:embed="rId1"/>
        <a:stretch>
          <a:fillRect/>
        </a:stretch>
      </xdr:blipFill>
      <xdr:spPr>
        <a:xfrm>
          <a:off x="0" y="0"/>
          <a:ext cx="1400175"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1143000</xdr:colOff>
      <xdr:row>3</xdr:row>
      <xdr:rowOff>104775</xdr:rowOff>
    </xdr:to>
    <xdr:pic>
      <xdr:nvPicPr>
        <xdr:cNvPr id="1" name="Picture 3"/>
        <xdr:cNvPicPr preferRelativeResize="1">
          <a:picLocks noChangeAspect="1"/>
        </xdr:cNvPicPr>
      </xdr:nvPicPr>
      <xdr:blipFill>
        <a:blip r:embed="rId1"/>
        <a:stretch>
          <a:fillRect/>
        </a:stretch>
      </xdr:blipFill>
      <xdr:spPr>
        <a:xfrm>
          <a:off x="0" y="0"/>
          <a:ext cx="1400175"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3</xdr:col>
      <xdr:colOff>609600</xdr:colOff>
      <xdr:row>4</xdr:row>
      <xdr:rowOff>9525</xdr:rowOff>
    </xdr:to>
    <xdr:pic>
      <xdr:nvPicPr>
        <xdr:cNvPr id="1" name="Picture 2"/>
        <xdr:cNvPicPr preferRelativeResize="1">
          <a:picLocks noChangeAspect="1"/>
        </xdr:cNvPicPr>
      </xdr:nvPicPr>
      <xdr:blipFill>
        <a:blip r:embed="rId1"/>
        <a:stretch>
          <a:fillRect/>
        </a:stretch>
      </xdr:blipFill>
      <xdr:spPr>
        <a:xfrm>
          <a:off x="28575" y="57150"/>
          <a:ext cx="13430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I57"/>
  <sheetViews>
    <sheetView zoomScale="150" zoomScaleNormal="150" zoomScaleSheetLayoutView="100" zoomScalePageLayoutView="0" workbookViewId="0" topLeftCell="A1">
      <selection activeCell="A9" sqref="A9"/>
    </sheetView>
  </sheetViews>
  <sheetFormatPr defaultColWidth="9.140625" defaultRowHeight="12.75"/>
  <cols>
    <col min="1" max="1" width="4.140625" style="2" customWidth="1"/>
    <col min="2" max="2" width="24.421875" style="2" customWidth="1"/>
    <col min="3" max="3" width="6.140625" style="2" customWidth="1"/>
    <col min="4" max="4" width="12.7109375" style="2" customWidth="1"/>
    <col min="5" max="5" width="13.421875" style="2" customWidth="1"/>
    <col min="6" max="6" width="2.140625" style="2" customWidth="1"/>
    <col min="7" max="7" width="12.7109375" style="2" customWidth="1"/>
    <col min="8" max="8" width="14.140625" style="2" customWidth="1"/>
    <col min="9" max="16384" width="9.140625" style="2" customWidth="1"/>
  </cols>
  <sheetData>
    <row r="5" ht="15.75">
      <c r="A5" s="27" t="s">
        <v>271</v>
      </c>
    </row>
    <row r="6" ht="12.75">
      <c r="A6" s="1"/>
    </row>
    <row r="7" ht="12.75">
      <c r="A7" s="1" t="s">
        <v>224</v>
      </c>
    </row>
    <row r="8" ht="12.75">
      <c r="A8" s="1" t="s">
        <v>19</v>
      </c>
    </row>
    <row r="9" ht="12.75">
      <c r="A9" s="2" t="s">
        <v>276</v>
      </c>
    </row>
    <row r="11" spans="4:8" ht="12.75">
      <c r="D11" s="173" t="s">
        <v>134</v>
      </c>
      <c r="E11" s="173"/>
      <c r="G11" s="173" t="s">
        <v>135</v>
      </c>
      <c r="H11" s="173"/>
    </row>
    <row r="12" spans="4:8" ht="12.75">
      <c r="D12" s="3"/>
      <c r="E12" s="4" t="s">
        <v>63</v>
      </c>
      <c r="F12" s="3"/>
      <c r="G12" s="3"/>
      <c r="H12" s="4"/>
    </row>
    <row r="13" spans="4:8" ht="12.75">
      <c r="D13" s="4" t="s">
        <v>272</v>
      </c>
      <c r="E13" s="4" t="s">
        <v>241</v>
      </c>
      <c r="F13" s="3"/>
      <c r="G13" s="50" t="s">
        <v>7</v>
      </c>
      <c r="H13" s="4" t="str">
        <f>G13</f>
        <v>12 months</v>
      </c>
    </row>
    <row r="14" spans="4:8" ht="12.75">
      <c r="D14" s="4" t="s">
        <v>74</v>
      </c>
      <c r="E14" s="31" t="s">
        <v>64</v>
      </c>
      <c r="F14" s="3"/>
      <c r="G14" s="50" t="s">
        <v>67</v>
      </c>
      <c r="H14" s="4" t="str">
        <f>G14</f>
        <v>Cumulative</v>
      </c>
    </row>
    <row r="15" spans="4:8" ht="12.75">
      <c r="D15" s="5" t="s">
        <v>11</v>
      </c>
      <c r="E15" s="5" t="s">
        <v>6</v>
      </c>
      <c r="F15" s="3"/>
      <c r="G15" s="5" t="str">
        <f>D15</f>
        <v>30 Sept 2010</v>
      </c>
      <c r="H15" s="5" t="str">
        <f>E15</f>
        <v>30 Sept 2009</v>
      </c>
    </row>
    <row r="16" spans="3:8" ht="12.75">
      <c r="C16" s="1" t="s">
        <v>191</v>
      </c>
      <c r="D16" s="5" t="s">
        <v>273</v>
      </c>
      <c r="E16" s="5" t="s">
        <v>273</v>
      </c>
      <c r="G16" s="5" t="s">
        <v>273</v>
      </c>
      <c r="H16" s="5" t="s">
        <v>273</v>
      </c>
    </row>
    <row r="18" spans="1:8" ht="12.75">
      <c r="A18" s="2" t="s">
        <v>274</v>
      </c>
      <c r="D18" s="16">
        <v>28151</v>
      </c>
      <c r="E18" s="16">
        <v>19793</v>
      </c>
      <c r="G18" s="16">
        <v>96564</v>
      </c>
      <c r="H18" s="16">
        <v>79024</v>
      </c>
    </row>
    <row r="19" spans="4:8" ht="12.75">
      <c r="D19" s="28"/>
      <c r="E19" s="28"/>
      <c r="F19" s="29"/>
      <c r="G19" s="28"/>
      <c r="H19" s="28"/>
    </row>
    <row r="20" spans="1:8" ht="12.75">
      <c r="A20" s="2" t="s">
        <v>181</v>
      </c>
      <c r="D20" s="16">
        <v>-21957</v>
      </c>
      <c r="E20" s="16">
        <v>-13599</v>
      </c>
      <c r="F20" s="29"/>
      <c r="G20" s="16">
        <v>-73071</v>
      </c>
      <c r="H20" s="16">
        <v>-58687</v>
      </c>
    </row>
    <row r="21" spans="4:8" ht="12.75">
      <c r="D21" s="24"/>
      <c r="E21" s="24"/>
      <c r="F21" s="29"/>
      <c r="G21" s="24"/>
      <c r="H21" s="24"/>
    </row>
    <row r="22" spans="1:8" ht="12.75">
      <c r="A22" s="2" t="s">
        <v>277</v>
      </c>
      <c r="D22" s="16">
        <f>SUM(D18:D21)</f>
        <v>6194</v>
      </c>
      <c r="E22" s="16">
        <f>SUM(E18:E21)</f>
        <v>6194</v>
      </c>
      <c r="F22" s="29"/>
      <c r="G22" s="16">
        <f>SUM(G18:G21)</f>
        <v>23493</v>
      </c>
      <c r="H22" s="16">
        <f>SUM(H18:H21)</f>
        <v>20337</v>
      </c>
    </row>
    <row r="23" spans="4:8" ht="12.75">
      <c r="D23" s="28"/>
      <c r="E23" s="28"/>
      <c r="F23" s="29"/>
      <c r="G23" s="28"/>
      <c r="H23" s="28"/>
    </row>
    <row r="24" spans="1:8" ht="12.75">
      <c r="A24" s="2" t="s">
        <v>108</v>
      </c>
      <c r="D24" s="16">
        <v>302</v>
      </c>
      <c r="E24" s="16">
        <v>427</v>
      </c>
      <c r="F24" s="29"/>
      <c r="G24" s="16">
        <v>930</v>
      </c>
      <c r="H24" s="16">
        <v>1857</v>
      </c>
    </row>
    <row r="25" spans="4:8" ht="12.75">
      <c r="D25" s="28"/>
      <c r="E25" s="28"/>
      <c r="F25" s="29"/>
      <c r="G25" s="28"/>
      <c r="H25" s="28"/>
    </row>
    <row r="26" spans="1:8" ht="12.75">
      <c r="A26" s="2" t="s">
        <v>182</v>
      </c>
      <c r="D26" s="16">
        <v>-907</v>
      </c>
      <c r="E26" s="16">
        <v>-496</v>
      </c>
      <c r="F26" s="29"/>
      <c r="G26" s="16">
        <v>-2982</v>
      </c>
      <c r="H26" s="16">
        <v>-2827</v>
      </c>
    </row>
    <row r="27" spans="4:8" ht="12.75">
      <c r="D27" s="28"/>
      <c r="E27" s="28"/>
      <c r="F27" s="29"/>
      <c r="G27" s="28"/>
      <c r="H27" s="28"/>
    </row>
    <row r="28" spans="1:8" ht="12.75">
      <c r="A28" s="2" t="s">
        <v>278</v>
      </c>
      <c r="D28" s="16">
        <v>-1797</v>
      </c>
      <c r="E28" s="16">
        <v>-1283</v>
      </c>
      <c r="F28" s="29"/>
      <c r="G28" s="16">
        <v>-5201</v>
      </c>
      <c r="H28" s="16">
        <v>-4687</v>
      </c>
    </row>
    <row r="29" spans="4:8" ht="12.75">
      <c r="D29" s="22"/>
      <c r="E29" s="22"/>
      <c r="F29" s="41"/>
      <c r="G29" s="22"/>
      <c r="H29" s="22"/>
    </row>
    <row r="30" spans="1:8" ht="12.75">
      <c r="A30" s="2" t="s">
        <v>187</v>
      </c>
      <c r="D30" s="16">
        <v>-24</v>
      </c>
      <c r="E30" s="16">
        <v>-40</v>
      </c>
      <c r="G30" s="16">
        <v>-187</v>
      </c>
      <c r="H30" s="16">
        <v>-190</v>
      </c>
    </row>
    <row r="31" spans="4:8" ht="12.75">
      <c r="D31" s="11"/>
      <c r="E31" s="11"/>
      <c r="G31" s="11"/>
      <c r="H31" s="11"/>
    </row>
    <row r="32" spans="1:8" ht="12.75" customHeight="1">
      <c r="A32" s="1" t="s">
        <v>188</v>
      </c>
      <c r="D32" s="10">
        <f>SUM(D22:D31)</f>
        <v>3768</v>
      </c>
      <c r="E32" s="10">
        <f>SUM(E22:E31)</f>
        <v>4802</v>
      </c>
      <c r="G32" s="10">
        <f>SUM(G22:G31)</f>
        <v>16053</v>
      </c>
      <c r="H32" s="10">
        <f>SUM(H22:H31)</f>
        <v>14490</v>
      </c>
    </row>
    <row r="33" spans="4:8" ht="12.75">
      <c r="D33" s="10"/>
      <c r="E33" s="10"/>
      <c r="G33" s="10"/>
      <c r="H33" s="10"/>
    </row>
    <row r="34" spans="1:8" ht="12.75">
      <c r="A34" s="2" t="s">
        <v>68</v>
      </c>
      <c r="D34" s="34">
        <v>0</v>
      </c>
      <c r="E34" s="34">
        <v>0</v>
      </c>
      <c r="G34" s="34">
        <v>0</v>
      </c>
      <c r="H34" s="34">
        <v>0</v>
      </c>
    </row>
    <row r="35" spans="4:8" ht="12.75">
      <c r="D35" s="16">
        <f>SUM(D32:D34)</f>
        <v>3768</v>
      </c>
      <c r="E35" s="16">
        <f>SUM(E32:E34)</f>
        <v>4802</v>
      </c>
      <c r="G35" s="16">
        <f>SUM(G32:G34)</f>
        <v>16053</v>
      </c>
      <c r="H35" s="16">
        <f>SUM(H32:H34)</f>
        <v>14490</v>
      </c>
    </row>
    <row r="36" spans="4:8" ht="12.75">
      <c r="D36" s="10"/>
      <c r="E36" s="10"/>
      <c r="G36" s="10"/>
      <c r="H36" s="10"/>
    </row>
    <row r="37" spans="1:8" ht="12.75">
      <c r="A37" s="2" t="s">
        <v>189</v>
      </c>
      <c r="C37" s="2" t="s">
        <v>253</v>
      </c>
      <c r="D37" s="16">
        <v>-251</v>
      </c>
      <c r="E37" s="16">
        <v>-350</v>
      </c>
      <c r="G37" s="16">
        <v>-1455</v>
      </c>
      <c r="H37" s="16">
        <v>-1147</v>
      </c>
    </row>
    <row r="38" spans="4:8" ht="12.75" customHeight="1">
      <c r="D38" s="11"/>
      <c r="E38" s="11"/>
      <c r="G38" s="11"/>
      <c r="H38" s="11"/>
    </row>
    <row r="39" spans="1:8" ht="13.5" thickBot="1">
      <c r="A39" s="1" t="s">
        <v>245</v>
      </c>
      <c r="D39" s="91">
        <f>SUM(D35:D38)</f>
        <v>3517</v>
      </c>
      <c r="E39" s="91">
        <f>SUM(E35:E38)</f>
        <v>4452</v>
      </c>
      <c r="G39" s="91">
        <f>SUM(G35:G38)</f>
        <v>14598</v>
      </c>
      <c r="H39" s="91">
        <f>SUM(H35:H38)</f>
        <v>13343</v>
      </c>
    </row>
    <row r="40" spans="4:8" ht="12.75">
      <c r="D40" s="9"/>
      <c r="E40" s="9"/>
      <c r="G40" s="9"/>
      <c r="H40" s="9"/>
    </row>
    <row r="41" spans="1:8" ht="12.75">
      <c r="A41" s="1" t="s">
        <v>252</v>
      </c>
      <c r="D41" s="9"/>
      <c r="E41" s="9"/>
      <c r="G41" s="9"/>
      <c r="H41" s="9"/>
    </row>
    <row r="42" spans="1:9" ht="13.5" thickBot="1">
      <c r="A42" s="29" t="s">
        <v>159</v>
      </c>
      <c r="B42" s="29"/>
      <c r="D42" s="69">
        <f>D39</f>
        <v>3517</v>
      </c>
      <c r="E42" s="69">
        <f>E39</f>
        <v>4452</v>
      </c>
      <c r="G42" s="69">
        <f>G39</f>
        <v>14598</v>
      </c>
      <c r="H42" s="69">
        <f>H39</f>
        <v>13343</v>
      </c>
      <c r="I42" s="117"/>
    </row>
    <row r="43" spans="4:5" ht="12.75">
      <c r="D43" s="10"/>
      <c r="E43" s="9"/>
    </row>
    <row r="44" spans="1:5" ht="12.75">
      <c r="A44" s="1" t="s">
        <v>162</v>
      </c>
      <c r="D44" s="96"/>
      <c r="E44" s="9"/>
    </row>
    <row r="45" spans="1:8" ht="12.75">
      <c r="A45" s="2" t="s">
        <v>163</v>
      </c>
      <c r="C45" s="2" t="s">
        <v>243</v>
      </c>
      <c r="D45" s="140">
        <f>Notes!H243</f>
        <v>2.667910730811828</v>
      </c>
      <c r="E45" s="94">
        <v>3.41</v>
      </c>
      <c r="F45" s="29"/>
      <c r="G45" s="140">
        <f>Notes!I243</f>
        <v>11.105109811111195</v>
      </c>
      <c r="H45" s="140">
        <v>10.31</v>
      </c>
    </row>
    <row r="46" spans="1:8" ht="13.5" thickBot="1">
      <c r="A46" s="2" t="s">
        <v>157</v>
      </c>
      <c r="C46" s="2" t="s">
        <v>244</v>
      </c>
      <c r="D46" s="95">
        <f>Notes!H265</f>
        <v>2.656384537530778</v>
      </c>
      <c r="E46" s="95">
        <v>3.38</v>
      </c>
      <c r="F46" s="29"/>
      <c r="G46" s="95">
        <f>Notes!I265</f>
        <v>11.04085676685474</v>
      </c>
      <c r="H46" s="95">
        <v>10.13</v>
      </c>
    </row>
    <row r="47" spans="4:5" ht="12.75">
      <c r="D47" s="10"/>
      <c r="E47" s="29"/>
    </row>
    <row r="48" spans="1:8" ht="13.5" thickBot="1">
      <c r="A48" s="1" t="s">
        <v>219</v>
      </c>
      <c r="D48" s="44">
        <v>3</v>
      </c>
      <c r="E48" s="93">
        <v>6</v>
      </c>
      <c r="G48" s="123">
        <v>11</v>
      </c>
      <c r="H48" s="123">
        <v>11</v>
      </c>
    </row>
    <row r="49" ht="12.75">
      <c r="D49" s="10"/>
    </row>
    <row r="50" spans="1:8" ht="13.5" thickBot="1">
      <c r="A50" s="1" t="s">
        <v>220</v>
      </c>
      <c r="D50" s="115">
        <v>250</v>
      </c>
      <c r="E50" s="115">
        <v>216</v>
      </c>
      <c r="F50" s="29"/>
      <c r="G50" s="115">
        <v>723</v>
      </c>
      <c r="H50" s="115">
        <v>674</v>
      </c>
    </row>
    <row r="51" spans="1:8" ht="13.5" thickBot="1">
      <c r="A51" s="1" t="s">
        <v>221</v>
      </c>
      <c r="D51" s="116">
        <v>-23</v>
      </c>
      <c r="E51" s="116">
        <v>-40</v>
      </c>
      <c r="F51" s="29"/>
      <c r="G51" s="116">
        <v>-187</v>
      </c>
      <c r="H51" s="116">
        <v>-190</v>
      </c>
    </row>
    <row r="52" spans="4:7" ht="12.75">
      <c r="D52" s="28"/>
      <c r="G52" s="29"/>
    </row>
    <row r="53" spans="1:4" ht="12.75">
      <c r="A53" s="1" t="s">
        <v>254</v>
      </c>
      <c r="D53" s="10"/>
    </row>
    <row r="54" spans="1:8" ht="12.75">
      <c r="A54" s="174" t="s">
        <v>59</v>
      </c>
      <c r="B54" s="174"/>
      <c r="C54" s="174"/>
      <c r="D54" s="174"/>
      <c r="E54" s="174"/>
      <c r="F54" s="174"/>
      <c r="G54" s="174"/>
      <c r="H54" s="174"/>
    </row>
    <row r="55" spans="1:8" ht="32.25" customHeight="1">
      <c r="A55" s="174"/>
      <c r="B55" s="174"/>
      <c r="C55" s="174"/>
      <c r="D55" s="174"/>
      <c r="E55" s="174"/>
      <c r="F55" s="174"/>
      <c r="G55" s="174"/>
      <c r="H55" s="174"/>
    </row>
    <row r="56" spans="1:8" ht="12.75">
      <c r="A56" s="29"/>
      <c r="B56" s="29"/>
      <c r="C56" s="29"/>
      <c r="D56" s="29"/>
      <c r="E56" s="29"/>
      <c r="F56" s="29"/>
      <c r="G56" s="29"/>
      <c r="H56" s="29"/>
    </row>
    <row r="57" spans="1:8" ht="12.75" customHeight="1">
      <c r="A57" s="8"/>
      <c r="B57" s="8"/>
      <c r="C57" s="8"/>
      <c r="D57" s="8"/>
      <c r="E57" s="8"/>
      <c r="F57" s="8"/>
      <c r="G57" s="8"/>
      <c r="H57" s="8"/>
    </row>
  </sheetData>
  <sheetProtection/>
  <mergeCells count="3">
    <mergeCell ref="D11:E11"/>
    <mergeCell ref="G11:H11"/>
    <mergeCell ref="A54:H55"/>
  </mergeCells>
  <printOptions/>
  <pageMargins left="0.44" right="0.25" top="0.26" bottom="0.57" header="0.33" footer="0.28"/>
  <pageSetup firstPageNumber="1" useFirstPageNumber="1" horizontalDpi="300" verticalDpi="300" orientation="portrait" paperSize="9" scale="95" r:id="rId2"/>
  <headerFooter alignWithMargins="0">
    <oddFooter>&amp;R&amp;"Times New Roman,Regular"- &amp;P -</oddFooter>
  </headerFooter>
  <drawing r:id="rId1"/>
</worksheet>
</file>

<file path=xl/worksheets/sheet2.xml><?xml version="1.0" encoding="utf-8"?>
<worksheet xmlns="http://schemas.openxmlformats.org/spreadsheetml/2006/main" xmlns:r="http://schemas.openxmlformats.org/officeDocument/2006/relationships">
  <dimension ref="A5:I62"/>
  <sheetViews>
    <sheetView zoomScale="150" zoomScaleNormal="150" zoomScalePageLayoutView="0" workbookViewId="0" topLeftCell="A22">
      <selection activeCell="E36" sqref="E36"/>
    </sheetView>
  </sheetViews>
  <sheetFormatPr defaultColWidth="9.140625" defaultRowHeight="12.75"/>
  <cols>
    <col min="1" max="1" width="3.8515625" style="2" customWidth="1"/>
    <col min="2" max="2" width="44.7109375" style="2" customWidth="1"/>
    <col min="3" max="3" width="3.00390625" style="2" customWidth="1"/>
    <col min="4" max="4" width="6.8515625" style="2" customWidth="1"/>
    <col min="5" max="5" width="12.7109375" style="2" customWidth="1"/>
    <col min="6" max="6" width="3.28125" style="2" customWidth="1"/>
    <col min="7" max="7" width="16.00390625" style="2" customWidth="1"/>
    <col min="8" max="16384" width="9.140625" style="2" customWidth="1"/>
  </cols>
  <sheetData>
    <row r="5" spans="1:3" ht="15.75">
      <c r="A5" s="27" t="s">
        <v>271</v>
      </c>
      <c r="B5" s="27"/>
      <c r="C5" s="1"/>
    </row>
    <row r="7" spans="1:3" ht="12.75">
      <c r="A7" s="1" t="s">
        <v>225</v>
      </c>
      <c r="C7" s="1"/>
    </row>
    <row r="8" spans="1:3" ht="12.75">
      <c r="A8" s="1" t="s">
        <v>8</v>
      </c>
      <c r="C8" s="1"/>
    </row>
    <row r="9" spans="1:5" ht="12.75">
      <c r="A9" s="2" t="s">
        <v>276</v>
      </c>
      <c r="C9" s="1"/>
      <c r="E9" s="80"/>
    </row>
    <row r="10" spans="3:7" ht="12.75">
      <c r="C10" s="1"/>
      <c r="G10" s="31" t="s">
        <v>29</v>
      </c>
    </row>
    <row r="11" spans="1:7" ht="12.75">
      <c r="A11" s="1"/>
      <c r="C11" s="1"/>
      <c r="E11" s="4" t="s">
        <v>131</v>
      </c>
      <c r="G11" s="4" t="s">
        <v>131</v>
      </c>
    </row>
    <row r="12" spans="4:7" ht="12.75">
      <c r="D12" s="3"/>
      <c r="E12" s="42" t="s">
        <v>9</v>
      </c>
      <c r="F12" s="5"/>
      <c r="G12" s="74" t="s">
        <v>207</v>
      </c>
    </row>
    <row r="13" spans="3:7" ht="12.75">
      <c r="C13" s="49"/>
      <c r="E13" s="5" t="s">
        <v>273</v>
      </c>
      <c r="F13" s="5"/>
      <c r="G13" s="42" t="s">
        <v>273</v>
      </c>
    </row>
    <row r="14" spans="3:7" ht="12.75">
      <c r="C14" s="1"/>
      <c r="E14" s="5"/>
      <c r="F14" s="5"/>
      <c r="G14" s="76"/>
    </row>
    <row r="15" spans="1:7" ht="12.75">
      <c r="A15" s="1" t="s">
        <v>110</v>
      </c>
      <c r="G15" s="43"/>
    </row>
    <row r="16" spans="1:7" ht="12.75">
      <c r="A16" s="1" t="s">
        <v>109</v>
      </c>
      <c r="E16" s="15"/>
      <c r="F16" s="15"/>
      <c r="G16" s="16"/>
    </row>
    <row r="17" spans="1:7" ht="12.75">
      <c r="A17" s="2" t="s">
        <v>213</v>
      </c>
      <c r="E17" s="15">
        <f>29694-E18</f>
        <v>27511</v>
      </c>
      <c r="F17" s="15"/>
      <c r="G17" s="15">
        <v>28868</v>
      </c>
    </row>
    <row r="18" spans="1:7" ht="12.75">
      <c r="A18" s="2" t="s">
        <v>96</v>
      </c>
      <c r="E18" s="15">
        <v>2183</v>
      </c>
      <c r="F18" s="15"/>
      <c r="G18" s="15">
        <v>2230</v>
      </c>
    </row>
    <row r="19" spans="1:7" ht="12.75">
      <c r="A19" s="2" t="s">
        <v>69</v>
      </c>
      <c r="E19" s="11">
        <v>10</v>
      </c>
      <c r="F19" s="15"/>
      <c r="G19" s="11">
        <v>10</v>
      </c>
    </row>
    <row r="20" spans="5:7" ht="12.75">
      <c r="E20" s="18">
        <f>SUM(E17:E19)</f>
        <v>29704</v>
      </c>
      <c r="G20" s="18">
        <f>SUM(G17:G19)</f>
        <v>31108</v>
      </c>
    </row>
    <row r="21" spans="1:7" ht="12.75">
      <c r="A21" s="6"/>
      <c r="E21" s="15"/>
      <c r="F21" s="15"/>
      <c r="G21" s="64"/>
    </row>
    <row r="22" spans="1:7" ht="12.75">
      <c r="A22" s="1" t="s">
        <v>111</v>
      </c>
      <c r="E22" s="15"/>
      <c r="F22" s="15"/>
      <c r="G22" s="64"/>
    </row>
    <row r="23" spans="1:7" ht="12.75">
      <c r="A23" s="2" t="s">
        <v>183</v>
      </c>
      <c r="E23" s="15">
        <v>11339</v>
      </c>
      <c r="F23" s="15"/>
      <c r="G23" s="15">
        <v>10051</v>
      </c>
    </row>
    <row r="24" spans="1:7" ht="12.75">
      <c r="A24" s="2" t="s">
        <v>214</v>
      </c>
      <c r="E24" s="15">
        <v>3654</v>
      </c>
      <c r="F24" s="15"/>
      <c r="G24" s="15">
        <v>2180</v>
      </c>
    </row>
    <row r="25" spans="1:7" ht="12.75">
      <c r="A25" s="2" t="s">
        <v>70</v>
      </c>
      <c r="D25" s="5"/>
      <c r="E25" s="21">
        <v>892</v>
      </c>
      <c r="F25" s="17"/>
      <c r="G25" s="21">
        <v>554</v>
      </c>
    </row>
    <row r="26" spans="1:7" ht="12.75">
      <c r="A26" s="2" t="s">
        <v>152</v>
      </c>
      <c r="D26" s="5"/>
      <c r="E26" s="75">
        <v>28837</v>
      </c>
      <c r="F26" s="17"/>
      <c r="G26" s="75">
        <v>32020</v>
      </c>
    </row>
    <row r="27" spans="1:7" ht="12.75">
      <c r="A27" s="2" t="s">
        <v>215</v>
      </c>
      <c r="E27" s="22">
        <v>11349</v>
      </c>
      <c r="F27" s="15"/>
      <c r="G27" s="22">
        <v>10221</v>
      </c>
    </row>
    <row r="28" spans="5:7" ht="12.75">
      <c r="E28" s="18">
        <f>SUM(E23:E27)</f>
        <v>56071</v>
      </c>
      <c r="F28" s="15"/>
      <c r="G28" s="18">
        <f>SUM(G23:G27)</f>
        <v>55026</v>
      </c>
    </row>
    <row r="29" spans="1:7" ht="13.5" thickBot="1">
      <c r="A29" s="1" t="s">
        <v>119</v>
      </c>
      <c r="E29" s="12">
        <f>E20+E28</f>
        <v>85775</v>
      </c>
      <c r="F29" s="15"/>
      <c r="G29" s="12">
        <f>G20+G28</f>
        <v>86134</v>
      </c>
    </row>
    <row r="30" spans="5:7" ht="12.75">
      <c r="E30" s="15"/>
      <c r="F30" s="15"/>
      <c r="G30" s="15"/>
    </row>
    <row r="31" spans="1:7" ht="12.75">
      <c r="A31" s="1" t="s">
        <v>112</v>
      </c>
      <c r="E31" s="15"/>
      <c r="F31" s="15"/>
      <c r="G31" s="15"/>
    </row>
    <row r="32" spans="1:7" ht="12.75">
      <c r="A32" s="1" t="s">
        <v>113</v>
      </c>
      <c r="E32" s="15"/>
      <c r="F32" s="15"/>
      <c r="G32" s="15"/>
    </row>
    <row r="33" spans="1:7" ht="12.75">
      <c r="A33" s="2" t="s">
        <v>229</v>
      </c>
      <c r="E33" s="15">
        <v>65913</v>
      </c>
      <c r="F33" s="15"/>
      <c r="G33" s="15">
        <v>65493</v>
      </c>
    </row>
    <row r="34" spans="1:7" ht="12.75">
      <c r="A34" s="2" t="s">
        <v>222</v>
      </c>
      <c r="E34" s="15">
        <v>1637</v>
      </c>
      <c r="F34" s="15"/>
      <c r="G34" s="15">
        <v>1282</v>
      </c>
    </row>
    <row r="35" spans="1:7" ht="12.75">
      <c r="A35" s="2" t="s">
        <v>97</v>
      </c>
      <c r="E35" s="15">
        <v>417</v>
      </c>
      <c r="F35" s="15"/>
      <c r="G35" s="15">
        <v>419</v>
      </c>
    </row>
    <row r="36" spans="1:7" ht="12.75">
      <c r="A36" s="2" t="s">
        <v>230</v>
      </c>
      <c r="E36" s="15">
        <v>9360</v>
      </c>
      <c r="F36" s="15"/>
      <c r="G36" s="15">
        <v>13167</v>
      </c>
    </row>
    <row r="37" spans="5:7" ht="12.75">
      <c r="E37" s="15"/>
      <c r="F37" s="15"/>
      <c r="G37" s="15"/>
    </row>
    <row r="38" spans="1:7" ht="12.75">
      <c r="A38" s="1" t="s">
        <v>114</v>
      </c>
      <c r="E38" s="18">
        <f>SUM(E33:E37)</f>
        <v>77327</v>
      </c>
      <c r="F38" s="15"/>
      <c r="G38" s="18">
        <f>SUM(G33:G37)</f>
        <v>80361</v>
      </c>
    </row>
    <row r="39" spans="5:7" ht="12.75">
      <c r="E39" s="15"/>
      <c r="F39" s="15"/>
      <c r="G39" s="15"/>
    </row>
    <row r="40" spans="1:7" ht="12.75">
      <c r="A40" s="1" t="s">
        <v>115</v>
      </c>
      <c r="E40" s="15"/>
      <c r="F40" s="15"/>
      <c r="G40" s="15"/>
    </row>
    <row r="41" spans="1:7" ht="12.75">
      <c r="A41" s="2" t="s">
        <v>71</v>
      </c>
      <c r="E41" s="15">
        <v>785</v>
      </c>
      <c r="F41" s="15"/>
      <c r="G41" s="15">
        <v>671</v>
      </c>
    </row>
    <row r="42" spans="5:7" ht="12.75">
      <c r="E42" s="19"/>
      <c r="F42" s="10"/>
      <c r="G42" s="70"/>
    </row>
    <row r="43" spans="1:7" ht="12.75">
      <c r="A43" s="1" t="s">
        <v>116</v>
      </c>
      <c r="E43" s="15"/>
      <c r="F43" s="15"/>
      <c r="G43" s="15"/>
    </row>
    <row r="44" spans="1:7" ht="12.75">
      <c r="A44" s="2" t="s">
        <v>216</v>
      </c>
      <c r="E44" s="15">
        <v>4098</v>
      </c>
      <c r="F44" s="15"/>
      <c r="G44" s="15">
        <v>2262</v>
      </c>
    </row>
    <row r="45" spans="1:9" ht="12.75">
      <c r="A45" s="2" t="s">
        <v>227</v>
      </c>
      <c r="E45" s="15">
        <v>3719</v>
      </c>
      <c r="F45" s="15"/>
      <c r="G45" s="15">
        <v>2568</v>
      </c>
      <c r="I45" s="117"/>
    </row>
    <row r="46" spans="1:7" ht="12.75">
      <c r="A46" s="2" t="s">
        <v>228</v>
      </c>
      <c r="E46" s="15">
        <v>-154</v>
      </c>
      <c r="F46" s="15"/>
      <c r="G46" s="15">
        <v>272</v>
      </c>
    </row>
    <row r="47" spans="5:7" ht="12.75">
      <c r="E47" s="18">
        <f>SUM(E44:E46)</f>
        <v>7663</v>
      </c>
      <c r="F47" s="15"/>
      <c r="G47" s="18">
        <f>SUM(G44:G46)</f>
        <v>5102</v>
      </c>
    </row>
    <row r="48" spans="1:7" ht="12.75">
      <c r="A48" s="2" t="s">
        <v>117</v>
      </c>
      <c r="E48" s="15">
        <f>E41+E47</f>
        <v>8448</v>
      </c>
      <c r="F48" s="15"/>
      <c r="G48" s="15">
        <f>G41+G47</f>
        <v>5773</v>
      </c>
    </row>
    <row r="49" spans="1:7" ht="13.5" thickBot="1">
      <c r="A49" s="1" t="s">
        <v>118</v>
      </c>
      <c r="E49" s="12">
        <f>E38+E48</f>
        <v>85775</v>
      </c>
      <c r="F49" s="15"/>
      <c r="G49" s="12">
        <f>G38+G48</f>
        <v>86134</v>
      </c>
    </row>
    <row r="50" spans="5:7" ht="12.75">
      <c r="E50" s="15"/>
      <c r="F50" s="15"/>
      <c r="G50" s="16"/>
    </row>
    <row r="51" spans="1:7" ht="12.75">
      <c r="A51" s="175" t="s">
        <v>107</v>
      </c>
      <c r="B51" s="175"/>
      <c r="E51" s="10"/>
      <c r="F51" s="10"/>
      <c r="G51" s="10"/>
    </row>
    <row r="52" spans="1:7" ht="16.5" customHeight="1" thickBot="1">
      <c r="A52" s="176"/>
      <c r="B52" s="176"/>
      <c r="E52" s="125">
        <f>E38/(E33*2)</f>
        <v>0.5865838302004157</v>
      </c>
      <c r="F52" s="10"/>
      <c r="G52" s="125">
        <f>G38/(G33*2)</f>
        <v>0.613508313865604</v>
      </c>
    </row>
    <row r="53" spans="5:7" ht="12.75">
      <c r="E53" s="10"/>
      <c r="F53" s="10"/>
      <c r="G53" s="10"/>
    </row>
    <row r="54" spans="1:7" ht="12.75">
      <c r="A54" s="1" t="s">
        <v>254</v>
      </c>
      <c r="E54" s="10"/>
      <c r="F54" s="10"/>
      <c r="G54" s="10"/>
    </row>
    <row r="55" spans="1:7" ht="12.75">
      <c r="A55" s="174" t="s">
        <v>93</v>
      </c>
      <c r="B55" s="174"/>
      <c r="C55" s="174"/>
      <c r="D55" s="174"/>
      <c r="E55" s="174"/>
      <c r="F55" s="174"/>
      <c r="G55" s="174"/>
    </row>
    <row r="56" spans="1:7" ht="29.25" customHeight="1">
      <c r="A56" s="174"/>
      <c r="B56" s="174"/>
      <c r="C56" s="174"/>
      <c r="D56" s="174"/>
      <c r="E56" s="174"/>
      <c r="F56" s="174"/>
      <c r="G56" s="174"/>
    </row>
    <row r="57" spans="1:7" ht="12.75" customHeight="1">
      <c r="A57" s="8"/>
      <c r="B57" s="8"/>
      <c r="C57" s="8"/>
      <c r="D57" s="8"/>
      <c r="E57" s="8"/>
      <c r="F57" s="8"/>
      <c r="G57" s="8"/>
    </row>
    <row r="58" ht="12.75" customHeight="1"/>
    <row r="59" ht="12.75" customHeight="1"/>
    <row r="60" ht="12.75" customHeight="1"/>
    <row r="61" ht="12.75" customHeight="1"/>
    <row r="62" spans="1:7" ht="12.75" customHeight="1">
      <c r="A62" s="8"/>
      <c r="B62" s="8"/>
      <c r="C62" s="8"/>
      <c r="D62" s="8"/>
      <c r="E62" s="8"/>
      <c r="F62" s="8"/>
      <c r="G62" s="8"/>
    </row>
  </sheetData>
  <sheetProtection/>
  <mergeCells count="2">
    <mergeCell ref="A51:B52"/>
    <mergeCell ref="A55:G56"/>
  </mergeCells>
  <printOptions/>
  <pageMargins left="0.35629921259842523" right="0.35629921259842523" top="0.7200000000000001" bottom="0.74" header="0.5" footer="0.5"/>
  <pageSetup firstPageNumber="2" useFirstPageNumber="1" horizontalDpi="300" verticalDpi="300" orientation="portrait" paperSize="9" scale="95" r:id="rId2"/>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dimension ref="A5:H35"/>
  <sheetViews>
    <sheetView zoomScale="150" zoomScaleNormal="150" zoomScaleSheetLayoutView="100" zoomScalePageLayoutView="0" workbookViewId="0" topLeftCell="A5">
      <selection activeCell="G24" sqref="G24"/>
    </sheetView>
  </sheetViews>
  <sheetFormatPr defaultColWidth="9.140625" defaultRowHeight="12.75"/>
  <cols>
    <col min="1" max="1" width="3.8515625" style="2" customWidth="1"/>
    <col min="2" max="2" width="35.421875" style="2" customWidth="1"/>
    <col min="3" max="3" width="5.8515625" style="2" customWidth="1"/>
    <col min="4" max="4" width="9.28125" style="2" customWidth="1"/>
    <col min="5" max="5" width="8.28125" style="2" customWidth="1"/>
    <col min="6" max="6" width="8.421875" style="2" customWidth="1"/>
    <col min="7" max="7" width="14.421875" style="2" customWidth="1"/>
    <col min="8" max="8" width="10.140625" style="2" customWidth="1"/>
    <col min="9" max="16384" width="9.140625" style="2" customWidth="1"/>
  </cols>
  <sheetData>
    <row r="5" spans="1:3" ht="15.75">
      <c r="A5" s="27" t="s">
        <v>271</v>
      </c>
      <c r="B5" s="27"/>
      <c r="C5" s="27"/>
    </row>
    <row r="7" ht="12.75">
      <c r="A7" s="1" t="s">
        <v>226</v>
      </c>
    </row>
    <row r="8" ht="12.75">
      <c r="A8" s="1" t="str">
        <f>'IS'!A8</f>
        <v>For The Fourth Quarter Ended 30 September 2010</v>
      </c>
    </row>
    <row r="9" ht="12.75">
      <c r="A9" s="2" t="s">
        <v>276</v>
      </c>
    </row>
    <row r="11" spans="4:7" ht="12.75">
      <c r="D11" s="177" t="s">
        <v>72</v>
      </c>
      <c r="E11" s="177"/>
      <c r="F11" s="178"/>
      <c r="G11" s="4" t="s">
        <v>28</v>
      </c>
    </row>
    <row r="12" spans="1:8" ht="12.75">
      <c r="A12" s="1"/>
      <c r="D12" s="4" t="s">
        <v>233</v>
      </c>
      <c r="E12" s="31" t="s">
        <v>120</v>
      </c>
      <c r="F12" s="31" t="s">
        <v>223</v>
      </c>
      <c r="G12" s="4" t="s">
        <v>232</v>
      </c>
      <c r="H12" s="7"/>
    </row>
    <row r="13" spans="4:8" ht="12.75">
      <c r="D13" s="4" t="s">
        <v>223</v>
      </c>
      <c r="E13" s="31" t="s">
        <v>103</v>
      </c>
      <c r="F13" s="31" t="s">
        <v>98</v>
      </c>
      <c r="G13" s="4" t="s">
        <v>99</v>
      </c>
      <c r="H13" s="4" t="s">
        <v>231</v>
      </c>
    </row>
    <row r="14" spans="3:8" ht="12.75">
      <c r="C14" s="49"/>
      <c r="D14" s="5" t="s">
        <v>273</v>
      </c>
      <c r="E14" s="5" t="s">
        <v>273</v>
      </c>
      <c r="F14" s="4" t="s">
        <v>273</v>
      </c>
      <c r="G14" s="5" t="s">
        <v>273</v>
      </c>
      <c r="H14" s="5" t="s">
        <v>273</v>
      </c>
    </row>
    <row r="15" spans="4:8" ht="12.75">
      <c r="D15" s="14"/>
      <c r="E15" s="13"/>
      <c r="F15" s="13"/>
      <c r="G15" s="14"/>
      <c r="H15" s="14"/>
    </row>
    <row r="16" spans="1:8" ht="12.75">
      <c r="A16" s="2" t="s">
        <v>268</v>
      </c>
      <c r="D16" s="77">
        <v>65493</v>
      </c>
      <c r="E16" s="32">
        <v>1282</v>
      </c>
      <c r="F16" s="32">
        <v>419</v>
      </c>
      <c r="G16" s="97">
        <v>13167</v>
      </c>
      <c r="H16" s="77">
        <f>SUM(D16:G16)</f>
        <v>80361</v>
      </c>
    </row>
    <row r="17" spans="4:8" ht="12.75">
      <c r="D17" s="77"/>
      <c r="E17" s="77"/>
      <c r="F17" s="77"/>
      <c r="G17" s="97"/>
      <c r="H17" s="77"/>
    </row>
    <row r="18" spans="4:8" ht="12.75">
      <c r="D18" s="77"/>
      <c r="E18" s="77"/>
      <c r="F18" s="77"/>
      <c r="G18" s="97"/>
      <c r="H18" s="77"/>
    </row>
    <row r="19" spans="1:8" ht="12.75">
      <c r="A19" s="2" t="s">
        <v>173</v>
      </c>
      <c r="G19" s="7"/>
      <c r="H19" s="77"/>
    </row>
    <row r="20" spans="1:8" ht="12.75">
      <c r="A20" s="2" t="s">
        <v>174</v>
      </c>
      <c r="D20" s="77">
        <v>0</v>
      </c>
      <c r="E20" s="77">
        <v>0</v>
      </c>
      <c r="F20" s="77">
        <v>214</v>
      </c>
      <c r="G20" s="97">
        <v>0</v>
      </c>
      <c r="H20" s="77">
        <f>SUM(D20:G20)</f>
        <v>214</v>
      </c>
    </row>
    <row r="21" spans="1:8" ht="12.75">
      <c r="A21" s="2" t="s">
        <v>175</v>
      </c>
      <c r="D21" s="77">
        <v>420</v>
      </c>
      <c r="E21" s="77">
        <v>355</v>
      </c>
      <c r="F21" s="77">
        <v>-216</v>
      </c>
      <c r="G21" s="97">
        <v>0</v>
      </c>
      <c r="H21" s="77">
        <f>SUM(D21:G21)</f>
        <v>559</v>
      </c>
    </row>
    <row r="22" spans="4:8" ht="12.75">
      <c r="D22" s="77"/>
      <c r="E22" s="77"/>
      <c r="F22" s="77"/>
      <c r="G22" s="97"/>
      <c r="H22" s="77"/>
    </row>
    <row r="23" spans="1:8" ht="12.75">
      <c r="A23" s="29" t="s">
        <v>260</v>
      </c>
      <c r="B23" s="29"/>
      <c r="D23" s="78">
        <v>0</v>
      </c>
      <c r="E23" s="78">
        <v>0</v>
      </c>
      <c r="F23" s="78">
        <v>0</v>
      </c>
      <c r="G23" s="98">
        <v>14598</v>
      </c>
      <c r="H23" s="77">
        <f>SUM(D23:G23)</f>
        <v>14598</v>
      </c>
    </row>
    <row r="24" spans="1:8" ht="12.75">
      <c r="A24" s="29"/>
      <c r="B24" s="29"/>
      <c r="D24" s="78"/>
      <c r="E24" s="78"/>
      <c r="F24" s="78"/>
      <c r="G24" s="98"/>
      <c r="H24" s="77"/>
    </row>
    <row r="25" spans="1:8" ht="12.75">
      <c r="A25" s="29" t="s">
        <v>264</v>
      </c>
      <c r="B25" s="29"/>
      <c r="D25" s="78">
        <v>0</v>
      </c>
      <c r="E25" s="78">
        <v>0</v>
      </c>
      <c r="F25" s="78">
        <v>0</v>
      </c>
      <c r="G25" s="98">
        <v>-18405</v>
      </c>
      <c r="H25" s="77">
        <f>SUM(D25:G25)</f>
        <v>-18405</v>
      </c>
    </row>
    <row r="26" spans="4:8" ht="12.75">
      <c r="D26" s="77"/>
      <c r="E26" s="77"/>
      <c r="F26" s="77"/>
      <c r="G26" s="97"/>
      <c r="H26" s="77"/>
    </row>
    <row r="27" spans="1:8" ht="13.5" thickBot="1">
      <c r="A27" s="2" t="s">
        <v>269</v>
      </c>
      <c r="D27" s="79">
        <f>SUM(D16:D26)</f>
        <v>65913</v>
      </c>
      <c r="E27" s="79">
        <f>SUM(E16:E26)</f>
        <v>1637</v>
      </c>
      <c r="F27" s="79">
        <f>SUM(F16:F26)</f>
        <v>417</v>
      </c>
      <c r="G27" s="99">
        <f>SUM(G16:G26)</f>
        <v>9360</v>
      </c>
      <c r="H27" s="79">
        <f>SUM(H16:H26)</f>
        <v>77327</v>
      </c>
    </row>
    <row r="28" spans="4:8" ht="12.75">
      <c r="D28" s="15"/>
      <c r="E28" s="15"/>
      <c r="F28" s="15"/>
      <c r="G28" s="15"/>
      <c r="H28" s="15"/>
    </row>
    <row r="29" spans="7:8" ht="12.75">
      <c r="G29" s="10"/>
      <c r="H29" s="10"/>
    </row>
    <row r="30" spans="7:8" ht="12.75">
      <c r="G30" s="10"/>
      <c r="H30" s="10"/>
    </row>
    <row r="31" spans="1:8" ht="12.75">
      <c r="A31" s="1" t="s">
        <v>254</v>
      </c>
      <c r="G31" s="10"/>
      <c r="H31" s="10"/>
    </row>
    <row r="32" spans="1:8" ht="12.75">
      <c r="A32" s="174" t="s">
        <v>168</v>
      </c>
      <c r="B32" s="174"/>
      <c r="C32" s="174"/>
      <c r="D32" s="174"/>
      <c r="E32" s="174"/>
      <c r="F32" s="174"/>
      <c r="G32" s="174"/>
      <c r="H32" s="174"/>
    </row>
    <row r="33" spans="1:8" ht="12.75">
      <c r="A33" s="174"/>
      <c r="B33" s="174"/>
      <c r="C33" s="174"/>
      <c r="D33" s="174"/>
      <c r="E33" s="174"/>
      <c r="F33" s="174"/>
      <c r="G33" s="174"/>
      <c r="H33" s="174"/>
    </row>
    <row r="34" spans="1:8" ht="15" customHeight="1">
      <c r="A34" s="174"/>
      <c r="B34" s="174"/>
      <c r="C34" s="174"/>
      <c r="D34" s="174"/>
      <c r="E34" s="174"/>
      <c r="F34" s="174"/>
      <c r="G34" s="174"/>
      <c r="H34" s="174"/>
    </row>
    <row r="35" spans="1:8" ht="12.75">
      <c r="A35" s="8"/>
      <c r="B35" s="8"/>
      <c r="C35" s="8"/>
      <c r="D35" s="8"/>
      <c r="E35" s="8"/>
      <c r="F35" s="8"/>
      <c r="G35" s="8"/>
      <c r="H35" s="8"/>
    </row>
  </sheetData>
  <sheetProtection/>
  <mergeCells count="2">
    <mergeCell ref="A32:H34"/>
    <mergeCell ref="D11:F11"/>
  </mergeCells>
  <printOptions/>
  <pageMargins left="0.2362204724409449" right="0.2362204724409449" top="0.7874015748031497" bottom="0.7480314960629921" header="0.5118110236220472" footer="0.5118110236220472"/>
  <pageSetup firstPageNumber="3" useFirstPageNumber="1" horizontalDpi="300" verticalDpi="300" orientation="portrait" paperSize="9" scale="95" r:id="rId2"/>
  <headerFooter alignWithMargins="0">
    <oddFooter>&amp;R- &amp;P -</oddFooter>
  </headerFooter>
  <drawing r:id="rId1"/>
</worksheet>
</file>

<file path=xl/worksheets/sheet4.xml><?xml version="1.0" encoding="utf-8"?>
<worksheet xmlns="http://schemas.openxmlformats.org/spreadsheetml/2006/main" xmlns:r="http://schemas.openxmlformats.org/officeDocument/2006/relationships">
  <dimension ref="A5:H57"/>
  <sheetViews>
    <sheetView zoomScale="150" zoomScaleNormal="150" zoomScalePageLayoutView="0" workbookViewId="0" topLeftCell="A1">
      <selection activeCell="A8" sqref="A8"/>
    </sheetView>
  </sheetViews>
  <sheetFormatPr defaultColWidth="9.140625" defaultRowHeight="12.75"/>
  <cols>
    <col min="1" max="1" width="3.8515625" style="2" customWidth="1"/>
    <col min="2" max="2" width="44.7109375" style="2" customWidth="1"/>
    <col min="3" max="3" width="6.00390625" style="2" customWidth="1"/>
    <col min="4" max="4" width="3.8515625" style="2" customWidth="1"/>
    <col min="5" max="5" width="13.140625" style="2" customWidth="1"/>
    <col min="6" max="6" width="5.00390625" style="2" customWidth="1"/>
    <col min="7" max="7" width="13.7109375" style="2" customWidth="1"/>
    <col min="8" max="16384" width="9.140625" style="2" customWidth="1"/>
  </cols>
  <sheetData>
    <row r="5" spans="1:3" ht="15.75">
      <c r="A5" s="27" t="s">
        <v>271</v>
      </c>
      <c r="B5" s="27"/>
      <c r="C5" s="1"/>
    </row>
    <row r="7" spans="1:3" ht="12.75">
      <c r="A7" s="1" t="s">
        <v>146</v>
      </c>
      <c r="C7" s="1"/>
    </row>
    <row r="8" spans="1:3" ht="12.75">
      <c r="A8" s="1" t="str">
        <f>StmtEquity!A8</f>
        <v>For The Fourth Quarter Ended 30 September 2010</v>
      </c>
      <c r="C8" s="1"/>
    </row>
    <row r="9" spans="1:3" ht="12.75">
      <c r="A9" s="2" t="s">
        <v>276</v>
      </c>
      <c r="C9" s="1"/>
    </row>
    <row r="10" ht="5.25" customHeight="1">
      <c r="C10" s="1"/>
    </row>
    <row r="11" spans="3:7" ht="12.75">
      <c r="C11" s="1"/>
      <c r="E11" s="66" t="s">
        <v>7</v>
      </c>
      <c r="G11" s="66" t="s">
        <v>7</v>
      </c>
    </row>
    <row r="12" spans="1:7" ht="12.75">
      <c r="A12" s="1"/>
      <c r="C12" s="1"/>
      <c r="E12" s="4" t="s">
        <v>100</v>
      </c>
      <c r="G12" s="4" t="s">
        <v>100</v>
      </c>
    </row>
    <row r="13" spans="4:7" ht="12.75">
      <c r="D13" s="3"/>
      <c r="E13" s="5" t="s">
        <v>12</v>
      </c>
      <c r="F13" s="5"/>
      <c r="G13" s="5" t="s">
        <v>6</v>
      </c>
    </row>
    <row r="14" spans="3:7" ht="12.75">
      <c r="C14" s="31" t="s">
        <v>191</v>
      </c>
      <c r="E14" s="5" t="s">
        <v>273</v>
      </c>
      <c r="F14" s="5"/>
      <c r="G14" s="5" t="s">
        <v>273</v>
      </c>
    </row>
    <row r="15" spans="3:7" ht="12.75">
      <c r="C15" s="1"/>
      <c r="E15" s="5"/>
      <c r="F15" s="5"/>
      <c r="G15" s="5"/>
    </row>
    <row r="16" spans="1:7" ht="12.75">
      <c r="A16" s="20" t="s">
        <v>41</v>
      </c>
      <c r="B16" s="13"/>
      <c r="C16" s="13"/>
      <c r="D16" s="13"/>
      <c r="E16" s="15"/>
      <c r="F16" s="15"/>
      <c r="G16" s="16"/>
    </row>
    <row r="17" spans="1:7" ht="12.75">
      <c r="A17" s="13" t="s">
        <v>188</v>
      </c>
      <c r="B17" s="13"/>
      <c r="C17" s="13"/>
      <c r="D17" s="13"/>
      <c r="E17" s="22">
        <v>16053</v>
      </c>
      <c r="F17" s="15"/>
      <c r="G17" s="22">
        <v>14490</v>
      </c>
    </row>
    <row r="18" spans="1:7" ht="12.75">
      <c r="A18" s="13" t="s">
        <v>147</v>
      </c>
      <c r="B18" s="13"/>
      <c r="C18" s="13"/>
      <c r="D18" s="13"/>
      <c r="E18" s="22"/>
      <c r="F18" s="22"/>
      <c r="G18" s="22"/>
    </row>
    <row r="19" spans="1:7" ht="12.75">
      <c r="A19" s="13"/>
      <c r="B19" s="2" t="s">
        <v>14</v>
      </c>
      <c r="E19" s="51">
        <v>47</v>
      </c>
      <c r="F19" s="51"/>
      <c r="G19" s="51">
        <v>47</v>
      </c>
    </row>
    <row r="20" spans="1:7" ht="12.75">
      <c r="A20" s="13"/>
      <c r="B20" s="13" t="s">
        <v>73</v>
      </c>
      <c r="C20" s="13"/>
      <c r="D20" s="13"/>
      <c r="E20" s="22">
        <v>3317</v>
      </c>
      <c r="F20" s="22"/>
      <c r="G20" s="22">
        <v>3446</v>
      </c>
    </row>
    <row r="21" spans="1:7" ht="12.75">
      <c r="A21" s="13"/>
      <c r="B21" s="13" t="s">
        <v>186</v>
      </c>
      <c r="C21" s="13"/>
      <c r="D21" s="13"/>
      <c r="E21" s="22">
        <v>214</v>
      </c>
      <c r="F21" s="22"/>
      <c r="G21" s="22">
        <v>367</v>
      </c>
    </row>
    <row r="22" spans="1:7" ht="12.75">
      <c r="A22" s="13"/>
      <c r="B22" s="13" t="s">
        <v>153</v>
      </c>
      <c r="C22" s="13"/>
      <c r="D22" s="13"/>
      <c r="E22" s="22">
        <v>-195</v>
      </c>
      <c r="F22" s="22"/>
      <c r="G22" s="22">
        <v>-58</v>
      </c>
    </row>
    <row r="23" spans="1:7" ht="12.75">
      <c r="A23" s="13"/>
      <c r="B23" s="13" t="s">
        <v>15</v>
      </c>
      <c r="C23" s="13"/>
      <c r="D23" s="13"/>
      <c r="E23" s="22">
        <v>0</v>
      </c>
      <c r="F23" s="22"/>
      <c r="G23" s="22">
        <v>-208</v>
      </c>
    </row>
    <row r="24" spans="1:7" ht="12.75">
      <c r="A24" s="13"/>
      <c r="B24" s="13" t="s">
        <v>148</v>
      </c>
      <c r="C24" s="13"/>
      <c r="D24" s="13"/>
      <c r="E24" s="22">
        <v>187</v>
      </c>
      <c r="F24" s="22"/>
      <c r="G24" s="22">
        <v>190</v>
      </c>
    </row>
    <row r="25" spans="1:7" ht="12.75">
      <c r="A25" s="20"/>
      <c r="B25" s="2" t="s">
        <v>42</v>
      </c>
      <c r="C25" s="13"/>
      <c r="D25" s="13"/>
      <c r="E25" s="24">
        <v>-728</v>
      </c>
      <c r="F25" s="22"/>
      <c r="G25" s="24">
        <v>-674</v>
      </c>
    </row>
    <row r="26" spans="1:7" ht="12.75">
      <c r="A26" s="13" t="s">
        <v>149</v>
      </c>
      <c r="B26" s="13"/>
      <c r="C26" s="13"/>
      <c r="D26" s="13"/>
      <c r="E26" s="22">
        <f>SUM(E17:E25)</f>
        <v>18895</v>
      </c>
      <c r="F26" s="22"/>
      <c r="G26" s="22">
        <f>SUM(G17:G25)</f>
        <v>17600</v>
      </c>
    </row>
    <row r="27" spans="1:7" ht="12.75">
      <c r="A27" s="13"/>
      <c r="B27" s="13" t="s">
        <v>183</v>
      </c>
      <c r="C27" s="13"/>
      <c r="D27" s="13"/>
      <c r="E27" s="23">
        <v>-1289</v>
      </c>
      <c r="F27" s="22"/>
      <c r="G27" s="23">
        <v>11631</v>
      </c>
    </row>
    <row r="28" spans="1:7" ht="12.75">
      <c r="A28" s="13"/>
      <c r="B28" s="13" t="s">
        <v>142</v>
      </c>
      <c r="C28" s="13"/>
      <c r="D28" s="13"/>
      <c r="E28" s="23">
        <v>-1617</v>
      </c>
      <c r="F28" s="22"/>
      <c r="G28" s="23">
        <v>4600</v>
      </c>
    </row>
    <row r="29" spans="1:7" ht="12.75">
      <c r="A29" s="13"/>
      <c r="B29" s="13" t="s">
        <v>143</v>
      </c>
      <c r="C29" s="13"/>
      <c r="D29" s="14"/>
      <c r="E29" s="25">
        <v>2987</v>
      </c>
      <c r="F29" s="26"/>
      <c r="G29" s="25">
        <v>-5289</v>
      </c>
    </row>
    <row r="30" spans="1:7" ht="12.75">
      <c r="A30" s="13" t="s">
        <v>169</v>
      </c>
      <c r="B30" s="13"/>
      <c r="C30" s="13"/>
      <c r="D30" s="13"/>
      <c r="E30" s="23">
        <f>SUM(E26:E29)</f>
        <v>18976</v>
      </c>
      <c r="F30" s="22"/>
      <c r="G30" s="23">
        <f>SUM(G26:G29)</f>
        <v>28542</v>
      </c>
    </row>
    <row r="31" spans="1:7" ht="12.75">
      <c r="A31" s="13"/>
      <c r="B31" s="13" t="s">
        <v>144</v>
      </c>
      <c r="C31" s="13"/>
      <c r="D31" s="13"/>
      <c r="E31" s="23">
        <v>-1767</v>
      </c>
      <c r="F31" s="22"/>
      <c r="G31" s="23">
        <v>-1198</v>
      </c>
    </row>
    <row r="32" spans="2:7" ht="12.75">
      <c r="B32" s="13" t="s">
        <v>145</v>
      </c>
      <c r="C32" s="13"/>
      <c r="D32" s="13"/>
      <c r="E32" s="23">
        <v>-187</v>
      </c>
      <c r="F32" s="22"/>
      <c r="G32" s="23">
        <v>-190</v>
      </c>
    </row>
    <row r="33" spans="2:7" ht="12.75">
      <c r="B33" s="2" t="s">
        <v>44</v>
      </c>
      <c r="C33" s="13"/>
      <c r="D33" s="13"/>
      <c r="E33" s="23">
        <v>728</v>
      </c>
      <c r="F33" s="22"/>
      <c r="G33" s="23">
        <v>674</v>
      </c>
    </row>
    <row r="34" spans="1:7" ht="12.75">
      <c r="A34" s="13" t="s">
        <v>170</v>
      </c>
      <c r="B34" s="13"/>
      <c r="C34" s="13"/>
      <c r="D34" s="13"/>
      <c r="E34" s="46">
        <f>SUM(E30:E33)</f>
        <v>17750</v>
      </c>
      <c r="F34" s="22"/>
      <c r="G34" s="46">
        <f>SUM(G30:G33)</f>
        <v>27828</v>
      </c>
    </row>
    <row r="35" spans="1:7" ht="12.75">
      <c r="A35" s="20"/>
      <c r="B35" s="13"/>
      <c r="C35" s="13"/>
      <c r="D35" s="13"/>
      <c r="E35" s="22"/>
      <c r="F35" s="22"/>
      <c r="G35" s="22"/>
    </row>
    <row r="36" spans="1:7" ht="12.75">
      <c r="A36" s="20" t="s">
        <v>40</v>
      </c>
      <c r="B36" s="13"/>
      <c r="C36" s="13"/>
      <c r="D36" s="13"/>
      <c r="E36" s="22"/>
      <c r="F36" s="22"/>
      <c r="G36" s="22"/>
    </row>
    <row r="37" spans="1:7" ht="12.75">
      <c r="A37" s="20"/>
      <c r="B37" s="13" t="s">
        <v>30</v>
      </c>
      <c r="C37" s="13"/>
      <c r="D37" s="13"/>
      <c r="E37" s="22">
        <v>0</v>
      </c>
      <c r="F37" s="22"/>
      <c r="G37" s="22">
        <v>239</v>
      </c>
    </row>
    <row r="38" spans="2:7" ht="12.75">
      <c r="B38" s="13" t="s">
        <v>43</v>
      </c>
      <c r="C38" s="13"/>
      <c r="D38" s="13"/>
      <c r="E38" s="23">
        <v>-1960</v>
      </c>
      <c r="F38" s="22"/>
      <c r="G38" s="23">
        <v>-4914</v>
      </c>
    </row>
    <row r="39" spans="1:7" ht="12.75">
      <c r="A39" s="13" t="s">
        <v>177</v>
      </c>
      <c r="B39" s="13"/>
      <c r="C39" s="13"/>
      <c r="D39" s="13"/>
      <c r="E39" s="46">
        <f>SUM(E37:E38)</f>
        <v>-1960</v>
      </c>
      <c r="F39" s="22"/>
      <c r="G39" s="46">
        <f>SUM(G37:G38)</f>
        <v>-4675</v>
      </c>
    </row>
    <row r="40" spans="1:7" ht="12.75">
      <c r="A40" s="13"/>
      <c r="B40" s="13"/>
      <c r="C40" s="13"/>
      <c r="D40" s="13"/>
      <c r="E40" s="23"/>
      <c r="F40" s="22"/>
      <c r="G40" s="23"/>
    </row>
    <row r="41" spans="1:7" ht="12.75">
      <c r="A41" s="20" t="s">
        <v>104</v>
      </c>
      <c r="B41" s="13"/>
      <c r="C41" s="13"/>
      <c r="D41" s="13"/>
      <c r="E41" s="23"/>
      <c r="F41" s="22"/>
      <c r="G41" s="23"/>
    </row>
    <row r="42" spans="1:7" ht="12.75">
      <c r="A42" s="20"/>
      <c r="B42" s="13" t="s">
        <v>48</v>
      </c>
      <c r="C42" s="13"/>
      <c r="D42" s="13"/>
      <c r="E42" s="23">
        <v>-18405</v>
      </c>
      <c r="F42" s="22"/>
      <c r="G42" s="23">
        <v>-9097</v>
      </c>
    </row>
    <row r="43" spans="1:7" ht="12.75">
      <c r="A43" s="20"/>
      <c r="B43" s="13" t="s">
        <v>16</v>
      </c>
      <c r="C43" s="13"/>
      <c r="D43" s="13"/>
      <c r="E43" s="23"/>
      <c r="F43" s="22"/>
      <c r="G43" s="23"/>
    </row>
    <row r="44" spans="1:7" ht="12.75">
      <c r="A44" s="20"/>
      <c r="B44" s="2" t="s">
        <v>17</v>
      </c>
      <c r="C44" s="13"/>
      <c r="D44" s="13"/>
      <c r="E44" s="23">
        <v>560</v>
      </c>
      <c r="F44" s="22"/>
      <c r="G44" s="23">
        <v>1207</v>
      </c>
    </row>
    <row r="45" spans="1:7" ht="12.75">
      <c r="A45" s="13" t="s">
        <v>263</v>
      </c>
      <c r="B45" s="13"/>
      <c r="C45" s="13"/>
      <c r="D45" s="13"/>
      <c r="E45" s="46">
        <f>SUM(E42:E44)</f>
        <v>-17845</v>
      </c>
      <c r="F45" s="22"/>
      <c r="G45" s="46">
        <f>SUM(G42:G44)</f>
        <v>-7890</v>
      </c>
    </row>
    <row r="46" spans="1:6" ht="12.75">
      <c r="A46" s="13"/>
      <c r="B46" s="13"/>
      <c r="C46" s="13"/>
      <c r="D46" s="13"/>
      <c r="E46" s="23"/>
      <c r="F46" s="22"/>
    </row>
    <row r="47" spans="1:7" ht="12.75">
      <c r="A47" s="20" t="s">
        <v>171</v>
      </c>
      <c r="B47" s="13"/>
      <c r="C47" s="13"/>
      <c r="D47" s="13"/>
      <c r="E47" s="23">
        <f>E39+E34+E45</f>
        <v>-2055</v>
      </c>
      <c r="F47" s="22"/>
      <c r="G47" s="23">
        <f>G39+G34+G45</f>
        <v>15263</v>
      </c>
    </row>
    <row r="48" spans="1:6" ht="12.75" customHeight="1">
      <c r="A48" s="13" t="s">
        <v>180</v>
      </c>
      <c r="B48" s="13"/>
      <c r="C48" s="13"/>
      <c r="D48" s="13"/>
      <c r="E48" s="23"/>
      <c r="F48" s="22"/>
    </row>
    <row r="49" spans="1:7" ht="12.75">
      <c r="A49" s="20" t="s">
        <v>167</v>
      </c>
      <c r="B49" s="13"/>
      <c r="C49" s="13"/>
      <c r="D49" s="13"/>
      <c r="E49" s="71">
        <v>42241</v>
      </c>
      <c r="F49" s="22"/>
      <c r="G49" s="71">
        <v>26978</v>
      </c>
    </row>
    <row r="50" spans="1:6" ht="6" customHeight="1">
      <c r="A50" s="13"/>
      <c r="B50" s="13"/>
      <c r="C50" s="13"/>
      <c r="D50" s="13"/>
      <c r="E50" s="23"/>
      <c r="F50" s="22"/>
    </row>
    <row r="51" spans="1:7" ht="13.5" thickBot="1">
      <c r="A51" s="20" t="s">
        <v>27</v>
      </c>
      <c r="B51" s="13"/>
      <c r="C51" s="73" t="s">
        <v>251</v>
      </c>
      <c r="D51" s="13"/>
      <c r="E51" s="35">
        <f>SUM(E47:E50)</f>
        <v>40186</v>
      </c>
      <c r="F51" s="22"/>
      <c r="G51" s="35">
        <f>SUM(G47:G49)</f>
        <v>42241</v>
      </c>
    </row>
    <row r="52" spans="2:4" ht="12.75">
      <c r="B52" s="20"/>
      <c r="D52" s="13"/>
    </row>
    <row r="53" spans="1:7" ht="14.25" customHeight="1">
      <c r="A53" s="1" t="s">
        <v>254</v>
      </c>
      <c r="E53" s="10"/>
      <c r="F53" s="10"/>
      <c r="G53" s="10"/>
    </row>
    <row r="54" spans="1:7" ht="12.75">
      <c r="A54" s="174" t="s">
        <v>10</v>
      </c>
      <c r="B54" s="174"/>
      <c r="C54" s="174"/>
      <c r="D54" s="174"/>
      <c r="E54" s="174"/>
      <c r="F54" s="174"/>
      <c r="G54" s="174"/>
    </row>
    <row r="55" spans="1:7" ht="26.25" customHeight="1">
      <c r="A55" s="174"/>
      <c r="B55" s="174"/>
      <c r="C55" s="174"/>
      <c r="D55" s="174"/>
      <c r="E55" s="174"/>
      <c r="F55" s="174"/>
      <c r="G55" s="174"/>
    </row>
    <row r="57" spans="1:8" ht="12.75">
      <c r="A57" s="179"/>
      <c r="B57" s="179"/>
      <c r="C57" s="179"/>
      <c r="D57" s="179"/>
      <c r="E57" s="179"/>
      <c r="F57" s="179"/>
      <c r="G57" s="179"/>
      <c r="H57" s="8"/>
    </row>
  </sheetData>
  <sheetProtection/>
  <mergeCells count="2">
    <mergeCell ref="A57:G57"/>
    <mergeCell ref="A54:G55"/>
  </mergeCells>
  <printOptions/>
  <pageMargins left="0.6299212598425197" right="0.31496062992125984" top="0.7874015748031497" bottom="0.4724409448818898" header="0.5118110236220472" footer="0.4724409448818898"/>
  <pageSetup firstPageNumber="4" useFirstPageNumber="1" horizontalDpi="300" verticalDpi="300" orientation="portrait" paperSize="9" scale="95" r:id="rId2"/>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dimension ref="A5:M282"/>
  <sheetViews>
    <sheetView tabSelected="1" view="pageBreakPreview" zoomScaleNormal="130" zoomScaleSheetLayoutView="100" zoomScalePageLayoutView="0" workbookViewId="0" topLeftCell="A243">
      <selection activeCell="C252" sqref="C252"/>
    </sheetView>
  </sheetViews>
  <sheetFormatPr defaultColWidth="9.140625" defaultRowHeight="12.75"/>
  <cols>
    <col min="1" max="1" width="3.421875" style="2" customWidth="1"/>
    <col min="2" max="3" width="4.00390625" style="2" customWidth="1"/>
    <col min="4" max="4" width="26.421875" style="2" customWidth="1"/>
    <col min="5" max="5" width="9.8515625" style="2" customWidth="1"/>
    <col min="6" max="6" width="12.00390625" style="2" customWidth="1"/>
    <col min="7" max="7" width="13.28125" style="2" customWidth="1"/>
    <col min="8" max="8" width="12.8515625" style="2" customWidth="1"/>
    <col min="9" max="9" width="15.28125" style="2" customWidth="1"/>
    <col min="10" max="16384" width="9.140625" style="2" customWidth="1"/>
  </cols>
  <sheetData>
    <row r="5" spans="1:5" ht="12.75">
      <c r="A5" s="1" t="s">
        <v>75</v>
      </c>
      <c r="B5" s="1"/>
      <c r="E5" s="1"/>
    </row>
    <row r="7" spans="1:5" ht="12.75">
      <c r="A7" s="1" t="s">
        <v>45</v>
      </c>
      <c r="E7" s="1"/>
    </row>
    <row r="8" spans="1:5" ht="12.75">
      <c r="A8" s="1" t="str">
        <f>Cashflow!A8</f>
        <v>For The Fourth Quarter Ended 30 September 2010</v>
      </c>
      <c r="E8" s="1"/>
    </row>
    <row r="9" ht="6.75" customHeight="1">
      <c r="E9" s="1"/>
    </row>
    <row r="10" spans="1:9" ht="12.75">
      <c r="A10" s="53"/>
      <c r="B10" s="53"/>
      <c r="C10" s="53"/>
      <c r="D10" s="53"/>
      <c r="E10" s="54"/>
      <c r="F10" s="53"/>
      <c r="G10" s="53"/>
      <c r="H10" s="53"/>
      <c r="I10" s="53"/>
    </row>
    <row r="11" spans="1:9" ht="14.25" customHeight="1">
      <c r="A11" s="82" t="s">
        <v>261</v>
      </c>
      <c r="B11" s="82"/>
      <c r="C11" s="82"/>
      <c r="D11" s="82"/>
      <c r="E11" s="55"/>
      <c r="F11" s="52"/>
      <c r="G11" s="52"/>
      <c r="H11" s="52"/>
      <c r="I11" s="52"/>
    </row>
    <row r="12" spans="1:9" ht="12.75">
      <c r="A12" s="13"/>
      <c r="B12" s="13"/>
      <c r="C12" s="13"/>
      <c r="D12" s="13"/>
      <c r="E12" s="20"/>
      <c r="F12" s="13"/>
      <c r="G12" s="30"/>
      <c r="H12" s="13"/>
      <c r="I12" s="30"/>
    </row>
    <row r="13" spans="1:9" ht="15.75" customHeight="1">
      <c r="A13" s="56" t="s">
        <v>76</v>
      </c>
      <c r="B13" s="20" t="s">
        <v>77</v>
      </c>
      <c r="C13" s="20"/>
      <c r="D13" s="20"/>
      <c r="E13" s="20"/>
      <c r="F13" s="13"/>
      <c r="G13" s="30"/>
      <c r="H13" s="13"/>
      <c r="I13" s="30"/>
    </row>
    <row r="14" spans="1:9" ht="3.75" customHeight="1" hidden="1">
      <c r="A14" s="56"/>
      <c r="B14" s="20"/>
      <c r="C14" s="20"/>
      <c r="D14" s="20"/>
      <c r="E14" s="20"/>
      <c r="F14" s="13"/>
      <c r="G14" s="30"/>
      <c r="H14" s="13"/>
      <c r="I14" s="30"/>
    </row>
    <row r="15" spans="1:9" s="29" customFormat="1" ht="12.75" customHeight="1">
      <c r="A15" s="36"/>
      <c r="B15" s="204" t="s">
        <v>137</v>
      </c>
      <c r="C15" s="204"/>
      <c r="D15" s="204"/>
      <c r="E15" s="204"/>
      <c r="F15" s="204"/>
      <c r="G15" s="204"/>
      <c r="H15" s="204"/>
      <c r="I15" s="204"/>
    </row>
    <row r="16" spans="1:9" s="29" customFormat="1" ht="12.75">
      <c r="A16" s="36"/>
      <c r="B16" s="204"/>
      <c r="C16" s="204"/>
      <c r="D16" s="204"/>
      <c r="E16" s="204"/>
      <c r="F16" s="204"/>
      <c r="G16" s="204"/>
      <c r="H16" s="204"/>
      <c r="I16" s="204"/>
    </row>
    <row r="17" spans="1:9" s="29" customFormat="1" ht="12.75">
      <c r="A17" s="36"/>
      <c r="B17" s="204"/>
      <c r="C17" s="204"/>
      <c r="D17" s="204"/>
      <c r="E17" s="204"/>
      <c r="F17" s="204"/>
      <c r="G17" s="204"/>
      <c r="H17" s="204"/>
      <c r="I17" s="204"/>
    </row>
    <row r="18" spans="1:9" s="29" customFormat="1" ht="12.75">
      <c r="A18" s="36"/>
      <c r="B18" s="204"/>
      <c r="C18" s="204"/>
      <c r="D18" s="204"/>
      <c r="E18" s="204"/>
      <c r="F18" s="204"/>
      <c r="G18" s="204"/>
      <c r="H18" s="204"/>
      <c r="I18" s="204"/>
    </row>
    <row r="19" spans="1:9" s="29" customFormat="1" ht="12.75">
      <c r="A19" s="36"/>
      <c r="B19" s="204"/>
      <c r="C19" s="204"/>
      <c r="D19" s="204"/>
      <c r="E19" s="204"/>
      <c r="F19" s="204"/>
      <c r="G19" s="204"/>
      <c r="H19" s="204"/>
      <c r="I19" s="204"/>
    </row>
    <row r="20" spans="1:9" s="29" customFormat="1" ht="12.75">
      <c r="A20" s="36"/>
      <c r="B20" s="204"/>
      <c r="C20" s="204"/>
      <c r="D20" s="204"/>
      <c r="E20" s="204"/>
      <c r="F20" s="204"/>
      <c r="G20" s="204"/>
      <c r="H20" s="204"/>
      <c r="I20" s="204"/>
    </row>
    <row r="21" spans="1:11" s="29" customFormat="1" ht="68.25" customHeight="1">
      <c r="A21" s="41"/>
      <c r="B21" s="204"/>
      <c r="C21" s="204"/>
      <c r="D21" s="204"/>
      <c r="E21" s="204"/>
      <c r="F21" s="204"/>
      <c r="G21" s="204"/>
      <c r="H21" s="204"/>
      <c r="I21" s="204"/>
      <c r="K21" s="29" t="s">
        <v>197</v>
      </c>
    </row>
    <row r="22" spans="1:9" ht="9.75" customHeight="1">
      <c r="A22" s="13"/>
      <c r="B22" s="85"/>
      <c r="C22" s="110"/>
      <c r="D22" s="41"/>
      <c r="E22" s="86"/>
      <c r="F22" s="87"/>
      <c r="G22" s="84"/>
      <c r="H22" s="83"/>
      <c r="I22" s="88"/>
    </row>
    <row r="23" spans="1:9" ht="12.75">
      <c r="A23" s="13"/>
      <c r="B23" s="13"/>
      <c r="C23" s="13"/>
      <c r="D23" s="13"/>
      <c r="E23" s="13"/>
      <c r="F23" s="13"/>
      <c r="G23" s="15"/>
      <c r="H23" s="15"/>
      <c r="I23" s="16"/>
    </row>
    <row r="24" spans="1:9" ht="12.75">
      <c r="A24" s="56" t="s">
        <v>78</v>
      </c>
      <c r="B24" s="39" t="s">
        <v>79</v>
      </c>
      <c r="C24" s="20"/>
      <c r="D24" s="20"/>
      <c r="E24" s="13"/>
      <c r="F24" s="13"/>
      <c r="G24" s="15"/>
      <c r="H24" s="15"/>
      <c r="I24" s="16"/>
    </row>
    <row r="25" spans="1:9" ht="12.75" customHeight="1">
      <c r="A25" s="13"/>
      <c r="B25" s="193" t="s">
        <v>101</v>
      </c>
      <c r="C25" s="193"/>
      <c r="D25" s="193"/>
      <c r="E25" s="193"/>
      <c r="F25" s="193"/>
      <c r="G25" s="193"/>
      <c r="H25" s="193"/>
      <c r="I25" s="193"/>
    </row>
    <row r="26" spans="1:9" ht="12.75">
      <c r="A26" s="13"/>
      <c r="B26" s="193"/>
      <c r="C26" s="193"/>
      <c r="D26" s="193"/>
      <c r="E26" s="193"/>
      <c r="F26" s="193"/>
      <c r="G26" s="193"/>
      <c r="H26" s="193"/>
      <c r="I26" s="193"/>
    </row>
    <row r="27" spans="1:9" ht="10.5" customHeight="1">
      <c r="A27" s="20"/>
      <c r="B27" s="20"/>
      <c r="C27" s="13"/>
      <c r="D27" s="13"/>
      <c r="E27" s="13"/>
      <c r="F27" s="13"/>
      <c r="G27" s="13"/>
      <c r="H27" s="13"/>
      <c r="I27" s="13"/>
    </row>
    <row r="28" spans="1:9" ht="12.75">
      <c r="A28" s="13"/>
      <c r="B28" s="20"/>
      <c r="C28" s="13"/>
      <c r="D28" s="13"/>
      <c r="E28" s="13"/>
      <c r="F28" s="13"/>
      <c r="G28" s="15"/>
      <c r="H28" s="15"/>
      <c r="I28" s="15"/>
    </row>
    <row r="29" spans="1:9" ht="12.75">
      <c r="A29" s="56" t="s">
        <v>80</v>
      </c>
      <c r="B29" s="39" t="s">
        <v>81</v>
      </c>
      <c r="C29" s="20"/>
      <c r="D29" s="20"/>
      <c r="E29" s="13"/>
      <c r="F29" s="13"/>
      <c r="G29" s="15"/>
      <c r="H29" s="15"/>
      <c r="I29" s="16"/>
    </row>
    <row r="30" spans="1:9" ht="12.75" customHeight="1">
      <c r="A30" s="13"/>
      <c r="B30" s="182" t="s">
        <v>46</v>
      </c>
      <c r="C30" s="182"/>
      <c r="D30" s="182"/>
      <c r="E30" s="182"/>
      <c r="F30" s="182"/>
      <c r="G30" s="182"/>
      <c r="H30" s="182"/>
      <c r="I30" s="182"/>
    </row>
    <row r="31" spans="1:9" ht="9" customHeight="1">
      <c r="A31" s="13"/>
      <c r="B31" s="150"/>
      <c r="C31" s="150"/>
      <c r="D31" s="150"/>
      <c r="E31" s="150"/>
      <c r="F31" s="150"/>
      <c r="G31" s="150"/>
      <c r="H31" s="150"/>
      <c r="I31" s="150"/>
    </row>
    <row r="32" spans="1:9" ht="12.75">
      <c r="A32" s="13"/>
      <c r="B32" s="13"/>
      <c r="C32" s="13"/>
      <c r="D32" s="13"/>
      <c r="E32" s="13"/>
      <c r="F32" s="13"/>
      <c r="G32" s="15"/>
      <c r="H32" s="15"/>
      <c r="I32" s="16"/>
    </row>
    <row r="33" spans="1:9" ht="12.75">
      <c r="A33" s="56" t="s">
        <v>82</v>
      </c>
      <c r="B33" s="20" t="s">
        <v>83</v>
      </c>
      <c r="C33" s="20"/>
      <c r="D33" s="20"/>
      <c r="E33" s="13"/>
      <c r="F33" s="13"/>
      <c r="G33" s="15"/>
      <c r="H33" s="15"/>
      <c r="I33" s="16"/>
    </row>
    <row r="34" spans="1:9" ht="12.75" customHeight="1">
      <c r="A34" s="13"/>
      <c r="B34" s="182" t="s">
        <v>184</v>
      </c>
      <c r="C34" s="182"/>
      <c r="D34" s="182"/>
      <c r="E34" s="182"/>
      <c r="F34" s="182"/>
      <c r="G34" s="182"/>
      <c r="H34" s="182"/>
      <c r="I34" s="182"/>
    </row>
    <row r="35" spans="1:9" ht="12.75">
      <c r="A35" s="13"/>
      <c r="B35" s="182"/>
      <c r="C35" s="182"/>
      <c r="D35" s="182"/>
      <c r="E35" s="182"/>
      <c r="F35" s="182"/>
      <c r="G35" s="182"/>
      <c r="H35" s="182"/>
      <c r="I35" s="182"/>
    </row>
    <row r="36" spans="1:9" ht="8.25" customHeight="1">
      <c r="A36" s="13"/>
      <c r="B36" s="150"/>
      <c r="C36" s="150"/>
      <c r="D36" s="150"/>
      <c r="E36" s="150"/>
      <c r="F36" s="150"/>
      <c r="G36" s="150"/>
      <c r="H36" s="150"/>
      <c r="I36" s="150"/>
    </row>
    <row r="37" spans="1:9" ht="12.75">
      <c r="A37" s="13"/>
      <c r="B37" s="150"/>
      <c r="C37" s="150"/>
      <c r="D37" s="150"/>
      <c r="E37" s="150"/>
      <c r="F37" s="150"/>
      <c r="G37" s="150"/>
      <c r="H37" s="150"/>
      <c r="I37" s="150"/>
    </row>
    <row r="38" spans="1:9" ht="12.75">
      <c r="A38" s="56" t="s">
        <v>84</v>
      </c>
      <c r="B38" s="20" t="s">
        <v>85</v>
      </c>
      <c r="D38" s="20"/>
      <c r="E38" s="13"/>
      <c r="F38" s="13"/>
      <c r="G38" s="15"/>
      <c r="H38" s="15"/>
      <c r="I38" s="16"/>
    </row>
    <row r="39" spans="1:9" ht="12.75" customHeight="1">
      <c r="A39" s="13"/>
      <c r="B39" s="182" t="s">
        <v>176</v>
      </c>
      <c r="C39" s="182"/>
      <c r="D39" s="182"/>
      <c r="E39" s="182"/>
      <c r="F39" s="182"/>
      <c r="G39" s="182"/>
      <c r="H39" s="182"/>
      <c r="I39" s="182"/>
    </row>
    <row r="40" spans="1:9" ht="5.25" customHeight="1">
      <c r="A40" s="20"/>
      <c r="B40" s="182"/>
      <c r="C40" s="182"/>
      <c r="D40" s="182"/>
      <c r="E40" s="182"/>
      <c r="F40" s="182"/>
      <c r="G40" s="182"/>
      <c r="H40" s="182"/>
      <c r="I40" s="182"/>
    </row>
    <row r="41" spans="1:9" ht="12.75">
      <c r="A41" s="13"/>
      <c r="B41" s="13"/>
      <c r="C41" s="13"/>
      <c r="D41" s="13"/>
      <c r="E41" s="13"/>
      <c r="F41" s="13"/>
      <c r="G41" s="15"/>
      <c r="H41" s="15"/>
      <c r="I41" s="16"/>
    </row>
    <row r="42" spans="1:9" ht="12.75">
      <c r="A42" s="56" t="s">
        <v>86</v>
      </c>
      <c r="B42" s="20" t="s">
        <v>47</v>
      </c>
      <c r="C42" s="20"/>
      <c r="D42" s="20"/>
      <c r="E42" s="13"/>
      <c r="F42" s="13"/>
      <c r="G42" s="16"/>
      <c r="H42" s="15"/>
      <c r="I42" s="16"/>
    </row>
    <row r="43" spans="1:9" ht="12.75">
      <c r="A43" s="13"/>
      <c r="B43" s="193" t="s">
        <v>89</v>
      </c>
      <c r="C43" s="193"/>
      <c r="D43" s="193"/>
      <c r="E43" s="193"/>
      <c r="F43" s="193"/>
      <c r="G43" s="193"/>
      <c r="H43" s="193"/>
      <c r="I43" s="193"/>
    </row>
    <row r="44" spans="1:9" ht="13.5" customHeight="1">
      <c r="A44" s="13"/>
      <c r="B44" s="193"/>
      <c r="C44" s="193"/>
      <c r="D44" s="193"/>
      <c r="E44" s="193"/>
      <c r="F44" s="193"/>
      <c r="G44" s="193"/>
      <c r="H44" s="193"/>
      <c r="I44" s="193"/>
    </row>
    <row r="45" spans="1:9" ht="9.75" customHeight="1">
      <c r="A45" s="13"/>
      <c r="B45" s="150"/>
      <c r="C45" s="150"/>
      <c r="D45" s="150"/>
      <c r="E45" s="150"/>
      <c r="F45" s="150"/>
      <c r="G45" s="150"/>
      <c r="H45" s="150"/>
      <c r="I45" s="150"/>
    </row>
    <row r="46" spans="1:9" ht="12.75">
      <c r="A46" s="13"/>
      <c r="B46" s="150"/>
      <c r="C46" s="150"/>
      <c r="D46" s="150"/>
      <c r="E46" s="150"/>
      <c r="F46" s="134"/>
      <c r="G46" s="150"/>
      <c r="H46" s="150"/>
      <c r="I46" s="150"/>
    </row>
    <row r="47" spans="1:9" ht="12.75">
      <c r="A47" s="56" t="s">
        <v>87</v>
      </c>
      <c r="B47" s="20" t="s">
        <v>48</v>
      </c>
      <c r="C47" s="20"/>
      <c r="D47" s="20"/>
      <c r="E47" s="13"/>
      <c r="F47" s="13"/>
      <c r="G47" s="15"/>
      <c r="H47" s="15"/>
      <c r="I47" s="15"/>
    </row>
    <row r="48" spans="1:9" ht="44.25" customHeight="1">
      <c r="A48" s="13"/>
      <c r="B48" s="204" t="s">
        <v>217</v>
      </c>
      <c r="C48" s="204"/>
      <c r="D48" s="204"/>
      <c r="E48" s="204"/>
      <c r="F48" s="204"/>
      <c r="G48" s="204"/>
      <c r="H48" s="204"/>
      <c r="I48" s="204"/>
    </row>
    <row r="49" spans="1:9" ht="12.75">
      <c r="A49" s="55" t="s">
        <v>262</v>
      </c>
      <c r="B49" s="52"/>
      <c r="C49" s="52"/>
      <c r="D49" s="52"/>
      <c r="E49" s="52"/>
      <c r="F49" s="52"/>
      <c r="G49" s="52"/>
      <c r="H49" s="52"/>
      <c r="I49" s="52"/>
    </row>
    <row r="50" spans="1:9" ht="12.75">
      <c r="A50" s="20"/>
      <c r="B50" s="13"/>
      <c r="C50" s="13"/>
      <c r="D50" s="13"/>
      <c r="E50" s="13"/>
      <c r="F50" s="13"/>
      <c r="G50" s="13"/>
      <c r="H50" s="13"/>
      <c r="I50" s="13"/>
    </row>
    <row r="51" spans="1:9" ht="12.75">
      <c r="A51" s="56" t="s">
        <v>88</v>
      </c>
      <c r="B51" s="20" t="s">
        <v>49</v>
      </c>
      <c r="C51" s="13"/>
      <c r="D51" s="13"/>
      <c r="E51" s="13"/>
      <c r="F51" s="13"/>
      <c r="G51" s="13"/>
      <c r="H51" s="13"/>
      <c r="I51" s="13"/>
    </row>
    <row r="52" spans="1:9" ht="12.75" customHeight="1">
      <c r="A52" s="13"/>
      <c r="B52" s="182" t="s">
        <v>192</v>
      </c>
      <c r="C52" s="182"/>
      <c r="D52" s="182"/>
      <c r="E52" s="182"/>
      <c r="F52" s="182"/>
      <c r="G52" s="182"/>
      <c r="H52" s="182"/>
      <c r="I52" s="182"/>
    </row>
    <row r="53" spans="1:9" ht="12.75">
      <c r="A53" s="13"/>
      <c r="B53" s="194"/>
      <c r="C53" s="194"/>
      <c r="D53" s="194"/>
      <c r="E53" s="194"/>
      <c r="F53" s="194"/>
      <c r="G53" s="194"/>
      <c r="H53" s="81" t="s">
        <v>56</v>
      </c>
      <c r="I53" s="81" t="str">
        <f>H53</f>
        <v>12 Months</v>
      </c>
    </row>
    <row r="54" spans="1:9" ht="12.75">
      <c r="A54" s="13"/>
      <c r="B54" s="157"/>
      <c r="C54" s="157"/>
      <c r="D54" s="157"/>
      <c r="E54" s="157"/>
      <c r="F54" s="157"/>
      <c r="G54" s="157"/>
      <c r="H54" s="89" t="s">
        <v>129</v>
      </c>
      <c r="I54" s="89" t="s">
        <v>130</v>
      </c>
    </row>
    <row r="55" spans="1:9" ht="12.75" customHeight="1">
      <c r="A55" s="13"/>
      <c r="C55" s="13"/>
      <c r="D55" s="13"/>
      <c r="E55" s="13"/>
      <c r="F55" s="13"/>
      <c r="G55" s="13"/>
      <c r="H55" s="92" t="s">
        <v>0</v>
      </c>
      <c r="I55" s="92" t="s">
        <v>1</v>
      </c>
    </row>
    <row r="56" spans="1:9" ht="12.75" customHeight="1">
      <c r="A56" s="13"/>
      <c r="B56" s="1" t="s">
        <v>193</v>
      </c>
      <c r="C56" s="13"/>
      <c r="D56" s="13"/>
      <c r="E56" s="13"/>
      <c r="F56" s="13"/>
      <c r="G56" s="13"/>
      <c r="H56" s="17" t="s">
        <v>273</v>
      </c>
      <c r="I56" s="17" t="s">
        <v>273</v>
      </c>
    </row>
    <row r="57" spans="2:8" ht="12.75">
      <c r="B57" s="57" t="s">
        <v>274</v>
      </c>
      <c r="E57" s="13"/>
      <c r="F57" s="13"/>
      <c r="G57" s="13"/>
      <c r="H57" s="37"/>
    </row>
    <row r="58" spans="2:8" ht="13.5">
      <c r="B58" s="58" t="s">
        <v>194</v>
      </c>
      <c r="E58" s="13"/>
      <c r="F58" s="13"/>
      <c r="G58" s="13"/>
      <c r="H58" s="21"/>
    </row>
    <row r="59" spans="2:9" ht="12.75">
      <c r="B59" s="2" t="s">
        <v>35</v>
      </c>
      <c r="E59" s="13"/>
      <c r="F59" s="13"/>
      <c r="H59" s="75">
        <v>22638</v>
      </c>
      <c r="I59" s="75">
        <v>17299</v>
      </c>
    </row>
    <row r="60" spans="2:9" ht="12.75">
      <c r="B60" s="2" t="s">
        <v>195</v>
      </c>
      <c r="E60" s="13"/>
      <c r="F60" s="13"/>
      <c r="G60" s="121"/>
      <c r="H60" s="75">
        <v>20591</v>
      </c>
      <c r="I60" s="75">
        <v>18004</v>
      </c>
    </row>
    <row r="61" spans="2:9" ht="12.75">
      <c r="B61" s="2" t="s">
        <v>32</v>
      </c>
      <c r="E61" s="13"/>
      <c r="F61" s="13"/>
      <c r="G61" s="111"/>
      <c r="H61" s="75">
        <v>14697</v>
      </c>
      <c r="I61" s="75">
        <v>14239</v>
      </c>
    </row>
    <row r="62" spans="2:9" ht="12.75">
      <c r="B62" s="2" t="s">
        <v>33</v>
      </c>
      <c r="E62" s="13"/>
      <c r="F62" s="13"/>
      <c r="H62" s="75">
        <v>13831</v>
      </c>
      <c r="I62" s="75">
        <v>8609</v>
      </c>
    </row>
    <row r="63" spans="2:9" ht="12.75">
      <c r="B63" s="2" t="s">
        <v>34</v>
      </c>
      <c r="E63" s="13"/>
      <c r="F63" s="13"/>
      <c r="G63" s="13"/>
      <c r="H63" s="75">
        <v>7548</v>
      </c>
      <c r="I63" s="75">
        <v>6676</v>
      </c>
    </row>
    <row r="64" spans="2:9" ht="12.75">
      <c r="B64" s="2" t="s">
        <v>36</v>
      </c>
      <c r="E64" s="13"/>
      <c r="F64" s="13"/>
      <c r="G64" s="13"/>
      <c r="H64" s="75">
        <v>6492</v>
      </c>
      <c r="I64" s="75">
        <v>4883</v>
      </c>
    </row>
    <row r="65" spans="2:9" ht="12.75">
      <c r="B65" s="2" t="s">
        <v>66</v>
      </c>
      <c r="E65" s="13"/>
      <c r="F65" s="13"/>
      <c r="G65" s="13"/>
      <c r="H65" s="25">
        <v>2609</v>
      </c>
      <c r="I65" s="25">
        <v>2359</v>
      </c>
    </row>
    <row r="66" spans="5:9" ht="12.75">
      <c r="E66" s="13"/>
      <c r="F66" s="13"/>
      <c r="G66" s="13"/>
      <c r="H66" s="75">
        <f>SUM(H59:H65)</f>
        <v>88406</v>
      </c>
      <c r="I66" s="75">
        <f>SUM(I59:I65)</f>
        <v>72069</v>
      </c>
    </row>
    <row r="67" spans="5:9" ht="6" customHeight="1">
      <c r="E67" s="13"/>
      <c r="F67" s="13"/>
      <c r="G67" s="13"/>
      <c r="H67" s="75"/>
      <c r="I67" s="75"/>
    </row>
    <row r="68" spans="2:9" ht="13.5">
      <c r="B68" s="58" t="s">
        <v>37</v>
      </c>
      <c r="E68" s="13"/>
      <c r="F68" s="13"/>
      <c r="G68" s="13"/>
      <c r="H68" s="75">
        <v>8158</v>
      </c>
      <c r="I68" s="75">
        <v>6955</v>
      </c>
    </row>
    <row r="69" spans="5:9" ht="13.5" thickBot="1">
      <c r="E69" s="13"/>
      <c r="F69" s="13"/>
      <c r="G69" s="13"/>
      <c r="H69" s="128">
        <f>SUM(H66:H68)</f>
        <v>96564</v>
      </c>
      <c r="I69" s="128">
        <f>SUM(I66:I68)</f>
        <v>79024</v>
      </c>
    </row>
    <row r="70" spans="2:9" ht="12.75">
      <c r="B70" s="33" t="s">
        <v>198</v>
      </c>
      <c r="E70" s="13"/>
      <c r="F70" s="13"/>
      <c r="G70" s="13"/>
      <c r="H70" s="75"/>
      <c r="I70" s="75"/>
    </row>
    <row r="71" spans="2:9" s="29" customFormat="1" ht="13.5">
      <c r="B71" s="100" t="str">
        <f>B58</f>
        <v>Export Market</v>
      </c>
      <c r="E71" s="41"/>
      <c r="F71" s="41"/>
      <c r="G71" s="41"/>
      <c r="H71" s="143">
        <v>14696</v>
      </c>
      <c r="I71" s="143">
        <v>13215</v>
      </c>
    </row>
    <row r="72" spans="2:9" s="29" customFormat="1" ht="13.5">
      <c r="B72" s="100" t="str">
        <f>B68</f>
        <v>Local Market</v>
      </c>
      <c r="E72" s="41"/>
      <c r="F72" s="41"/>
      <c r="G72" s="41"/>
      <c r="H72" s="144">
        <v>1357</v>
      </c>
      <c r="I72" s="159">
        <v>1275</v>
      </c>
    </row>
    <row r="73" spans="2:9" s="29" customFormat="1" ht="13.5" thickBot="1">
      <c r="B73" s="29" t="s">
        <v>258</v>
      </c>
      <c r="E73" s="41"/>
      <c r="F73" s="41"/>
      <c r="G73" s="41"/>
      <c r="H73" s="145">
        <f>SUM(H71:H72)</f>
        <v>16053</v>
      </c>
      <c r="I73" s="160">
        <f>SUM(I71:I72)</f>
        <v>14490</v>
      </c>
    </row>
    <row r="74" spans="2:9" ht="13.5" customHeight="1">
      <c r="B74" s="63"/>
      <c r="C74" s="63"/>
      <c r="E74" s="13"/>
      <c r="F74" s="13"/>
      <c r="G74" s="13"/>
      <c r="H74" s="13"/>
      <c r="I74" s="59"/>
    </row>
    <row r="75" spans="2:9" ht="12.75" customHeight="1">
      <c r="B75" s="179" t="s">
        <v>172</v>
      </c>
      <c r="C75" s="179"/>
      <c r="D75" s="179"/>
      <c r="E75" s="179"/>
      <c r="F75" s="179"/>
      <c r="G75" s="179"/>
      <c r="H75" s="179"/>
      <c r="I75" s="179"/>
    </row>
    <row r="76" spans="2:9" ht="12.75">
      <c r="B76" s="179"/>
      <c r="C76" s="179"/>
      <c r="D76" s="179"/>
      <c r="E76" s="179"/>
      <c r="F76" s="179"/>
      <c r="G76" s="179"/>
      <c r="H76" s="179"/>
      <c r="I76" s="179"/>
    </row>
    <row r="77" spans="2:9" ht="12.75">
      <c r="B77" s="8"/>
      <c r="C77" s="8"/>
      <c r="D77" s="8"/>
      <c r="E77" s="8"/>
      <c r="F77" s="8"/>
      <c r="G77" s="8"/>
      <c r="H77" s="8"/>
      <c r="I77" s="8"/>
    </row>
    <row r="78" spans="1:9" ht="14.25" customHeight="1">
      <c r="A78" s="56" t="s">
        <v>199</v>
      </c>
      <c r="B78" s="20" t="s">
        <v>50</v>
      </c>
      <c r="C78" s="20"/>
      <c r="D78" s="20"/>
      <c r="E78" s="13"/>
      <c r="F78" s="13"/>
      <c r="G78" s="13"/>
      <c r="H78" s="13"/>
      <c r="I78" s="13"/>
    </row>
    <row r="79" spans="1:9" ht="12.75" customHeight="1">
      <c r="A79" s="13"/>
      <c r="B79" s="182" t="s">
        <v>156</v>
      </c>
      <c r="C79" s="182"/>
      <c r="D79" s="182"/>
      <c r="E79" s="182"/>
      <c r="F79" s="182"/>
      <c r="G79" s="182"/>
      <c r="H79" s="182"/>
      <c r="I79" s="182"/>
    </row>
    <row r="80" spans="1:9" ht="15" customHeight="1">
      <c r="A80" s="13"/>
      <c r="B80" s="182"/>
      <c r="C80" s="182"/>
      <c r="D80" s="182"/>
      <c r="E80" s="182"/>
      <c r="F80" s="182"/>
      <c r="G80" s="182"/>
      <c r="H80" s="182"/>
      <c r="I80" s="182"/>
    </row>
    <row r="81" spans="1:9" ht="1.5" customHeight="1" hidden="1">
      <c r="A81" s="13"/>
      <c r="B81" s="182"/>
      <c r="C81" s="182"/>
      <c r="D81" s="182"/>
      <c r="E81" s="182"/>
      <c r="F81" s="182"/>
      <c r="G81" s="182"/>
      <c r="H81" s="182"/>
      <c r="I81" s="182"/>
    </row>
    <row r="82" spans="1:9" ht="15.75" customHeight="1">
      <c r="A82" s="13"/>
      <c r="B82" s="150"/>
      <c r="C82" s="150"/>
      <c r="D82" s="150"/>
      <c r="E82" s="150"/>
      <c r="F82" s="150"/>
      <c r="G82" s="150"/>
      <c r="H82" s="150"/>
      <c r="I82" s="150"/>
    </row>
    <row r="83" spans="1:9" ht="12.75">
      <c r="A83" s="13"/>
      <c r="B83" s="150"/>
      <c r="C83" s="150"/>
      <c r="D83" s="150"/>
      <c r="E83" s="150"/>
      <c r="F83" s="150"/>
      <c r="G83" s="150"/>
      <c r="H83" s="150"/>
      <c r="I83" s="150"/>
    </row>
    <row r="84" spans="1:2" ht="12.75">
      <c r="A84" s="56" t="s">
        <v>200</v>
      </c>
      <c r="B84" s="20" t="s">
        <v>185</v>
      </c>
    </row>
    <row r="85" spans="2:9" ht="12.75" customHeight="1">
      <c r="B85" s="179" t="s">
        <v>127</v>
      </c>
      <c r="C85" s="179"/>
      <c r="D85" s="179"/>
      <c r="E85" s="179"/>
      <c r="F85" s="179"/>
      <c r="G85" s="179"/>
      <c r="H85" s="179"/>
      <c r="I85" s="179"/>
    </row>
    <row r="86" spans="2:9" ht="12.75">
      <c r="B86" s="179"/>
      <c r="C86" s="179"/>
      <c r="D86" s="179"/>
      <c r="E86" s="179"/>
      <c r="F86" s="179"/>
      <c r="G86" s="179"/>
      <c r="H86" s="179"/>
      <c r="I86" s="179"/>
    </row>
    <row r="87" spans="2:9" ht="15.75" customHeight="1">
      <c r="B87" s="179"/>
      <c r="C87" s="179"/>
      <c r="D87" s="179"/>
      <c r="E87" s="179"/>
      <c r="F87" s="179"/>
      <c r="G87" s="179"/>
      <c r="H87" s="179"/>
      <c r="I87" s="179"/>
    </row>
    <row r="88" spans="2:9" ht="12.75" customHeight="1">
      <c r="B88" s="8"/>
      <c r="C88" s="8"/>
      <c r="D88" s="8"/>
      <c r="E88" s="8"/>
      <c r="F88" s="8"/>
      <c r="G88" s="8"/>
      <c r="H88" s="8"/>
      <c r="I88" s="8"/>
    </row>
    <row r="89" ht="12.75" customHeight="1"/>
    <row r="90" spans="1:2" ht="12.75">
      <c r="A90" s="56" t="s">
        <v>201</v>
      </c>
      <c r="B90" s="20" t="s">
        <v>51</v>
      </c>
    </row>
    <row r="91" spans="2:9" ht="14.25" customHeight="1">
      <c r="B91" s="179" t="s">
        <v>62</v>
      </c>
      <c r="C91" s="179"/>
      <c r="D91" s="179"/>
      <c r="E91" s="179"/>
      <c r="F91" s="179"/>
      <c r="G91" s="179"/>
      <c r="H91" s="179"/>
      <c r="I91" s="179"/>
    </row>
    <row r="92" spans="1:9" ht="15" customHeight="1">
      <c r="A92" s="20"/>
      <c r="B92" s="20"/>
      <c r="C92" s="13"/>
      <c r="D92" s="13"/>
      <c r="E92" s="13"/>
      <c r="F92" s="13"/>
      <c r="G92" s="13"/>
      <c r="H92" s="13"/>
      <c r="I92" s="67"/>
    </row>
    <row r="93" spans="1:9" ht="12.75">
      <c r="A93" s="13"/>
      <c r="B93" s="72"/>
      <c r="C93" s="13"/>
      <c r="D93" s="13"/>
      <c r="E93" s="13"/>
      <c r="F93" s="13"/>
      <c r="G93" s="13"/>
      <c r="H93" s="13"/>
      <c r="I93" s="67"/>
    </row>
    <row r="94" spans="1:9" ht="12.75">
      <c r="A94" s="56" t="s">
        <v>202</v>
      </c>
      <c r="B94" s="20" t="s">
        <v>52</v>
      </c>
      <c r="I94" s="51"/>
    </row>
    <row r="95" spans="2:9" ht="12.75" customHeight="1">
      <c r="B95" s="174" t="s">
        <v>136</v>
      </c>
      <c r="C95" s="174"/>
      <c r="D95" s="174"/>
      <c r="E95" s="174"/>
      <c r="F95" s="174"/>
      <c r="G95" s="174"/>
      <c r="H95" s="174"/>
      <c r="I95" s="174"/>
    </row>
    <row r="96" spans="2:9" ht="12.75">
      <c r="B96" s="174"/>
      <c r="C96" s="174"/>
      <c r="D96" s="174"/>
      <c r="E96" s="174"/>
      <c r="F96" s="174"/>
      <c r="G96" s="174"/>
      <c r="H96" s="174"/>
      <c r="I96" s="174"/>
    </row>
    <row r="97" spans="2:9" ht="12.75">
      <c r="B97" s="174"/>
      <c r="C97" s="174"/>
      <c r="D97" s="174"/>
      <c r="E97" s="174"/>
      <c r="F97" s="174"/>
      <c r="G97" s="174"/>
      <c r="H97" s="174"/>
      <c r="I97" s="174"/>
    </row>
    <row r="98" ht="12" customHeight="1"/>
    <row r="100" spans="1:9" ht="12.75">
      <c r="A100" s="60" t="s">
        <v>203</v>
      </c>
      <c r="B100" s="36" t="s">
        <v>151</v>
      </c>
      <c r="C100" s="29"/>
      <c r="D100" s="29"/>
      <c r="E100" s="29"/>
      <c r="F100" s="29"/>
      <c r="G100" s="29"/>
      <c r="H100" s="29"/>
      <c r="I100" s="29"/>
    </row>
    <row r="101" spans="1:9" ht="12.75" customHeight="1">
      <c r="A101" s="29"/>
      <c r="B101" s="207" t="s">
        <v>60</v>
      </c>
      <c r="C101" s="207"/>
      <c r="D101" s="207"/>
      <c r="E101" s="207"/>
      <c r="F101" s="207"/>
      <c r="G101" s="207"/>
      <c r="H101" s="207"/>
      <c r="I101" s="207"/>
    </row>
    <row r="102" spans="1:9" ht="14.25" customHeight="1">
      <c r="A102" s="29"/>
      <c r="B102" s="207"/>
      <c r="C102" s="207"/>
      <c r="D102" s="207"/>
      <c r="E102" s="207"/>
      <c r="F102" s="207"/>
      <c r="G102" s="207"/>
      <c r="H102" s="207"/>
      <c r="I102" s="207"/>
    </row>
    <row r="103" spans="1:11" s="13" customFormat="1" ht="12.75">
      <c r="A103" s="20"/>
      <c r="J103" s="150"/>
      <c r="K103" s="150"/>
    </row>
    <row r="104" spans="2:11" ht="12.75">
      <c r="B104" s="8"/>
      <c r="C104" s="8"/>
      <c r="D104" s="8"/>
      <c r="E104" s="8"/>
      <c r="F104" s="8"/>
      <c r="G104" s="8"/>
      <c r="H104" s="8"/>
      <c r="I104" s="8"/>
      <c r="J104" s="8"/>
      <c r="K104" s="8"/>
    </row>
    <row r="105" spans="1:7" ht="12.75">
      <c r="A105" s="60" t="s">
        <v>204</v>
      </c>
      <c r="B105" s="36" t="s">
        <v>91</v>
      </c>
      <c r="C105" s="29"/>
      <c r="D105" s="29"/>
      <c r="E105" s="29"/>
      <c r="F105" s="29"/>
      <c r="G105" s="29"/>
    </row>
    <row r="106" spans="1:9" ht="12.75">
      <c r="A106" s="36"/>
      <c r="B106" s="36"/>
      <c r="C106" s="29"/>
      <c r="D106" s="29"/>
      <c r="E106" s="29"/>
      <c r="F106" s="29"/>
      <c r="G106" s="29"/>
      <c r="H106" s="89" t="s">
        <v>131</v>
      </c>
      <c r="I106" s="89" t="s">
        <v>131</v>
      </c>
    </row>
    <row r="107" spans="1:9" ht="12.75">
      <c r="A107" s="36"/>
      <c r="B107" s="36"/>
      <c r="C107" s="29"/>
      <c r="D107" s="29"/>
      <c r="E107" s="29"/>
      <c r="F107" s="29"/>
      <c r="G107" s="29"/>
      <c r="H107" s="90" t="str">
        <f>H55</f>
        <v>30 Sept 2010</v>
      </c>
      <c r="I107" s="161" t="s">
        <v>61</v>
      </c>
    </row>
    <row r="108" spans="1:9" ht="12.75">
      <c r="A108" s="36"/>
      <c r="B108" s="36"/>
      <c r="C108" s="29"/>
      <c r="D108" s="29"/>
      <c r="E108" s="29"/>
      <c r="F108" s="29"/>
      <c r="G108" s="29"/>
      <c r="H108" s="17" t="s">
        <v>273</v>
      </c>
      <c r="I108" s="17" t="s">
        <v>273</v>
      </c>
    </row>
    <row r="109" spans="1:9" ht="12.75">
      <c r="A109" s="36"/>
      <c r="B109" s="36"/>
      <c r="C109" s="29"/>
      <c r="D109" s="29"/>
      <c r="E109" s="29"/>
      <c r="F109" s="29"/>
      <c r="G109" s="29"/>
      <c r="H109" s="48"/>
      <c r="I109" s="48"/>
    </row>
    <row r="110" spans="1:9" ht="12.75">
      <c r="A110" s="29"/>
      <c r="B110" s="29" t="s">
        <v>152</v>
      </c>
      <c r="C110" s="29"/>
      <c r="D110" s="29"/>
      <c r="E110" s="29"/>
      <c r="F110" s="29"/>
      <c r="G110" s="29"/>
      <c r="H110" s="75">
        <v>28837</v>
      </c>
      <c r="I110" s="75">
        <v>32020</v>
      </c>
    </row>
    <row r="111" spans="1:9" ht="12.75">
      <c r="A111" s="29"/>
      <c r="B111" s="29" t="s">
        <v>154</v>
      </c>
      <c r="C111" s="29"/>
      <c r="D111" s="29"/>
      <c r="E111" s="29"/>
      <c r="F111" s="29"/>
      <c r="G111" s="29"/>
      <c r="H111" s="22">
        <v>11349</v>
      </c>
      <c r="I111" s="22">
        <v>10221</v>
      </c>
    </row>
    <row r="112" spans="1:9" ht="13.5" thickBot="1">
      <c r="A112" s="29"/>
      <c r="B112" s="29"/>
      <c r="C112" s="29"/>
      <c r="D112" s="29"/>
      <c r="E112" s="29"/>
      <c r="F112" s="29"/>
      <c r="G112" s="29"/>
      <c r="H112" s="47">
        <f>SUM(H110:H111)</f>
        <v>40186</v>
      </c>
      <c r="I112" s="47">
        <f>SUM(I110:I111)</f>
        <v>42241</v>
      </c>
    </row>
    <row r="113" spans="1:9" ht="12.75" customHeight="1">
      <c r="A113" s="20" t="s">
        <v>92</v>
      </c>
      <c r="B113" s="202" t="s">
        <v>234</v>
      </c>
      <c r="C113" s="202"/>
      <c r="D113" s="202"/>
      <c r="E113" s="202"/>
      <c r="F113" s="202"/>
      <c r="G113" s="202"/>
      <c r="H113" s="202"/>
      <c r="I113" s="202"/>
    </row>
    <row r="114" spans="1:9" ht="12.75">
      <c r="A114" s="55"/>
      <c r="B114" s="203"/>
      <c r="C114" s="203"/>
      <c r="D114" s="203"/>
      <c r="E114" s="203"/>
      <c r="F114" s="203"/>
      <c r="G114" s="203"/>
      <c r="H114" s="203"/>
      <c r="I114" s="203"/>
    </row>
    <row r="115" ht="9.75" customHeight="1"/>
    <row r="116" spans="1:2" s="29" customFormat="1" ht="12.75">
      <c r="A116" s="60" t="s">
        <v>76</v>
      </c>
      <c r="B116" s="36" t="s">
        <v>235</v>
      </c>
    </row>
    <row r="117" spans="2:9" s="29" customFormat="1" ht="13.5" customHeight="1">
      <c r="B117" s="101"/>
      <c r="C117" s="112"/>
      <c r="D117" s="147"/>
      <c r="E117" s="112"/>
      <c r="F117" s="162"/>
      <c r="G117" s="102" t="s">
        <v>63</v>
      </c>
      <c r="I117" s="112"/>
    </row>
    <row r="118" spans="2:9" s="29" customFormat="1" ht="13.5" customHeight="1">
      <c r="B118" s="101"/>
      <c r="C118" s="112"/>
      <c r="D118" s="147"/>
      <c r="E118" s="112"/>
      <c r="F118" s="102" t="s">
        <v>272</v>
      </c>
      <c r="G118" s="102" t="s">
        <v>241</v>
      </c>
      <c r="I118" s="112"/>
    </row>
    <row r="119" spans="2:9" s="29" customFormat="1" ht="13.5" customHeight="1">
      <c r="B119" s="101"/>
      <c r="C119" s="112"/>
      <c r="D119" s="147"/>
      <c r="E119" s="112"/>
      <c r="F119" s="102" t="s">
        <v>74</v>
      </c>
      <c r="G119" s="81" t="s">
        <v>64</v>
      </c>
      <c r="I119" s="112"/>
    </row>
    <row r="120" spans="2:9" s="29" customFormat="1" ht="13.5" customHeight="1">
      <c r="B120" s="101"/>
      <c r="C120" s="112"/>
      <c r="D120" s="147"/>
      <c r="E120" s="112"/>
      <c r="F120" s="163" t="str">
        <f>H107</f>
        <v>30 Sept 2010</v>
      </c>
      <c r="G120" s="163" t="str">
        <f>I55</f>
        <v>30 Sept 2009</v>
      </c>
      <c r="H120" s="209" t="s">
        <v>196</v>
      </c>
      <c r="I120" s="210"/>
    </row>
    <row r="121" spans="2:9" s="29" customFormat="1" ht="13.5" customHeight="1">
      <c r="B121" s="101"/>
      <c r="C121" s="112"/>
      <c r="D121" s="147"/>
      <c r="E121" s="113"/>
      <c r="F121" s="161" t="s">
        <v>273</v>
      </c>
      <c r="G121" s="161" t="s">
        <v>273</v>
      </c>
      <c r="H121" s="81" t="s">
        <v>273</v>
      </c>
      <c r="I121" s="102" t="s">
        <v>133</v>
      </c>
    </row>
    <row r="122" spans="2:9" s="29" customFormat="1" ht="13.5" customHeight="1">
      <c r="B122" s="101" t="s">
        <v>274</v>
      </c>
      <c r="C122" s="112"/>
      <c r="D122" s="147"/>
      <c r="E122" s="113"/>
      <c r="F122" s="23">
        <f>'IS'!D18</f>
        <v>28151</v>
      </c>
      <c r="G122" s="23">
        <f>'IS'!E18</f>
        <v>19793</v>
      </c>
      <c r="H122" s="130">
        <f>F122-G122</f>
        <v>8358</v>
      </c>
      <c r="I122" s="103">
        <f>(F122-G122)/G122*100</f>
        <v>42.227049967160106</v>
      </c>
    </row>
    <row r="123" spans="2:9" s="29" customFormat="1" ht="8.25" customHeight="1">
      <c r="B123" s="101"/>
      <c r="C123" s="112"/>
      <c r="D123" s="147"/>
      <c r="E123" s="113"/>
      <c r="F123" s="161"/>
      <c r="G123" s="161"/>
      <c r="H123" s="130"/>
      <c r="I123" s="103"/>
    </row>
    <row r="124" spans="2:9" s="29" customFormat="1" ht="13.5" customHeight="1">
      <c r="B124" s="101" t="s">
        <v>188</v>
      </c>
      <c r="C124" s="112"/>
      <c r="D124" s="147"/>
      <c r="E124" s="113"/>
      <c r="F124" s="28">
        <f>'IS'!D32</f>
        <v>3768</v>
      </c>
      <c r="G124" s="28">
        <f>'IS'!E35</f>
        <v>4802</v>
      </c>
      <c r="H124" s="130">
        <f>F124-G124</f>
        <v>-1034</v>
      </c>
      <c r="I124" s="103">
        <f>(F124-G124)/G124*100</f>
        <v>-21.532694710537275</v>
      </c>
    </row>
    <row r="125" spans="2:9" s="29" customFormat="1" ht="13.5" customHeight="1">
      <c r="B125" s="101"/>
      <c r="C125" s="112"/>
      <c r="D125" s="147"/>
      <c r="E125" s="112"/>
      <c r="F125" s="112"/>
      <c r="G125" s="112"/>
      <c r="H125" s="28"/>
      <c r="I125" s="103"/>
    </row>
    <row r="126" spans="2:12" s="29" customFormat="1" ht="13.5" customHeight="1">
      <c r="B126" s="207" t="s">
        <v>282</v>
      </c>
      <c r="C126" s="207"/>
      <c r="D126" s="207"/>
      <c r="E126" s="207"/>
      <c r="F126" s="207"/>
      <c r="G126" s="207"/>
      <c r="H126" s="207"/>
      <c r="I126" s="207"/>
      <c r="K126" s="141"/>
      <c r="L126" s="142"/>
    </row>
    <row r="127" spans="2:12" s="29" customFormat="1" ht="13.5" customHeight="1">
      <c r="B127" s="207"/>
      <c r="C127" s="207"/>
      <c r="D127" s="207"/>
      <c r="E127" s="207"/>
      <c r="F127" s="207"/>
      <c r="G127" s="207"/>
      <c r="H127" s="207"/>
      <c r="I127" s="207"/>
      <c r="K127" s="101"/>
      <c r="L127" s="112"/>
    </row>
    <row r="128" spans="2:12" s="29" customFormat="1" ht="12" customHeight="1">
      <c r="B128" s="207"/>
      <c r="C128" s="207"/>
      <c r="D128" s="207"/>
      <c r="E128" s="207"/>
      <c r="F128" s="207"/>
      <c r="G128" s="207"/>
      <c r="H128" s="207"/>
      <c r="I128" s="207"/>
      <c r="K128" s="101"/>
      <c r="L128" s="112"/>
    </row>
    <row r="129" spans="2:12" s="29" customFormat="1" ht="0.75" customHeight="1" hidden="1">
      <c r="B129" s="207"/>
      <c r="C129" s="207"/>
      <c r="D129" s="207"/>
      <c r="E129" s="207"/>
      <c r="F129" s="207"/>
      <c r="G129" s="207"/>
      <c r="H129" s="207"/>
      <c r="I129" s="207"/>
      <c r="K129" s="101"/>
      <c r="L129" s="112"/>
    </row>
    <row r="130" spans="4:12" s="29" customFormat="1" ht="13.5" customHeight="1">
      <c r="D130" s="147"/>
      <c r="E130" s="112"/>
      <c r="F130" s="112"/>
      <c r="G130" s="112"/>
      <c r="H130" s="112"/>
      <c r="I130" s="112"/>
      <c r="K130" s="101"/>
      <c r="L130" s="112"/>
    </row>
    <row r="131" spans="2:12" s="29" customFormat="1" ht="13.5" customHeight="1">
      <c r="B131" s="207" t="s">
        <v>280</v>
      </c>
      <c r="C131" s="207"/>
      <c r="D131" s="207"/>
      <c r="E131" s="207"/>
      <c r="F131" s="207"/>
      <c r="G131" s="207"/>
      <c r="H131" s="207"/>
      <c r="I131" s="207"/>
      <c r="K131" s="101"/>
      <c r="L131" s="112"/>
    </row>
    <row r="132" spans="2:12" s="29" customFormat="1" ht="13.5" customHeight="1">
      <c r="B132" s="207"/>
      <c r="C132" s="207"/>
      <c r="D132" s="207"/>
      <c r="E132" s="207"/>
      <c r="F132" s="207"/>
      <c r="G132" s="207"/>
      <c r="H132" s="207"/>
      <c r="I132" s="207"/>
      <c r="K132" s="104"/>
      <c r="L132" s="104"/>
    </row>
    <row r="133" spans="2:12" s="29" customFormat="1" ht="25.5" customHeight="1">
      <c r="B133" s="207"/>
      <c r="C133" s="207"/>
      <c r="D133" s="207"/>
      <c r="E133" s="207"/>
      <c r="F133" s="207"/>
      <c r="G133" s="207"/>
      <c r="H133" s="207"/>
      <c r="I133" s="207"/>
      <c r="K133" s="101"/>
      <c r="L133" s="112"/>
    </row>
    <row r="134" spans="2:12" s="29" customFormat="1" ht="27.75" customHeight="1">
      <c r="B134" s="104" t="s">
        <v>205</v>
      </c>
      <c r="C134" s="215" t="s">
        <v>23</v>
      </c>
      <c r="D134" s="216"/>
      <c r="E134" s="216"/>
      <c r="F134" s="216"/>
      <c r="G134" s="216"/>
      <c r="H134" s="216"/>
      <c r="I134" s="216"/>
      <c r="K134" s="101"/>
      <c r="L134" s="112"/>
    </row>
    <row r="135" spans="2:12" s="29" customFormat="1" ht="16.5" customHeight="1">
      <c r="B135" s="104" t="s">
        <v>206</v>
      </c>
      <c r="C135" s="217" t="s">
        <v>24</v>
      </c>
      <c r="D135" s="218"/>
      <c r="E135" s="218"/>
      <c r="F135" s="218"/>
      <c r="G135" s="218"/>
      <c r="H135" s="218"/>
      <c r="I135" s="218"/>
      <c r="K135" s="101"/>
      <c r="L135" s="112"/>
    </row>
    <row r="136" spans="2:12" s="29" customFormat="1" ht="15.75" customHeight="1">
      <c r="B136" s="29" t="s">
        <v>25</v>
      </c>
      <c r="C136" s="29" t="s">
        <v>255</v>
      </c>
      <c r="K136" s="101"/>
      <c r="L136" s="112"/>
    </row>
    <row r="137" spans="3:9" ht="11.25" customHeight="1">
      <c r="C137" s="37"/>
      <c r="D137" s="114"/>
      <c r="E137" s="37"/>
      <c r="F137" s="37"/>
      <c r="G137" s="37"/>
      <c r="H137" s="37"/>
      <c r="I137" s="37"/>
    </row>
    <row r="138" spans="2:9" ht="12.75" customHeight="1">
      <c r="B138" s="112"/>
      <c r="C138" s="37"/>
      <c r="D138" s="114"/>
      <c r="E138" s="37"/>
      <c r="F138" s="37"/>
      <c r="G138" s="37"/>
      <c r="H138" s="37"/>
      <c r="I138" s="37"/>
    </row>
    <row r="139" spans="1:2" s="29" customFormat="1" ht="12.75">
      <c r="A139" s="62" t="s">
        <v>78</v>
      </c>
      <c r="B139" s="40" t="s">
        <v>236</v>
      </c>
    </row>
    <row r="140" spans="6:7" s="29" customFormat="1" ht="12.75" customHeight="1">
      <c r="F140" s="102" t="s">
        <v>272</v>
      </c>
      <c r="G140" s="81" t="s">
        <v>132</v>
      </c>
    </row>
    <row r="141" spans="2:9" s="29" customFormat="1" ht="13.5" customHeight="1">
      <c r="B141" s="146"/>
      <c r="C141" s="146"/>
      <c r="D141" s="146"/>
      <c r="E141" s="146"/>
      <c r="F141" s="102" t="s">
        <v>74</v>
      </c>
      <c r="G141" s="81" t="s">
        <v>74</v>
      </c>
      <c r="I141" s="146"/>
    </row>
    <row r="142" spans="2:9" s="29" customFormat="1" ht="12.75" customHeight="1">
      <c r="B142" s="146"/>
      <c r="C142" s="146"/>
      <c r="D142" s="146"/>
      <c r="E142" s="146"/>
      <c r="F142" s="163" t="str">
        <f>F120</f>
        <v>30 Sept 2010</v>
      </c>
      <c r="G142" s="161" t="s">
        <v>266</v>
      </c>
      <c r="H142" s="219" t="s">
        <v>196</v>
      </c>
      <c r="I142" s="220"/>
    </row>
    <row r="143" spans="2:9" s="29" customFormat="1" ht="13.5" customHeight="1">
      <c r="B143" s="146"/>
      <c r="C143" s="146"/>
      <c r="D143" s="146"/>
      <c r="E143" s="146"/>
      <c r="F143" s="102" t="s">
        <v>273</v>
      </c>
      <c r="G143" s="102" t="s">
        <v>273</v>
      </c>
      <c r="H143" s="81" t="s">
        <v>273</v>
      </c>
      <c r="I143" s="102" t="s">
        <v>133</v>
      </c>
    </row>
    <row r="144" spans="2:9" s="29" customFormat="1" ht="6.75" customHeight="1">
      <c r="B144" s="146"/>
      <c r="C144" s="146"/>
      <c r="D144" s="146"/>
      <c r="E144" s="146"/>
      <c r="F144" s="102"/>
      <c r="G144" s="102"/>
      <c r="I144" s="102"/>
    </row>
    <row r="145" spans="2:9" s="29" customFormat="1" ht="14.25" customHeight="1">
      <c r="B145" s="207" t="s">
        <v>274</v>
      </c>
      <c r="C145" s="207"/>
      <c r="D145" s="207"/>
      <c r="E145" s="146"/>
      <c r="F145" s="16">
        <f>F122</f>
        <v>28151</v>
      </c>
      <c r="G145" s="16">
        <v>25266</v>
      </c>
      <c r="H145" s="130">
        <f>F145-G145</f>
        <v>2885</v>
      </c>
      <c r="I145" s="103">
        <f>(F145-G145)/G145*100</f>
        <v>11.418507084619648</v>
      </c>
    </row>
    <row r="146" spans="2:9" s="29" customFormat="1" ht="15" customHeight="1">
      <c r="B146" s="207" t="s">
        <v>188</v>
      </c>
      <c r="C146" s="207"/>
      <c r="D146" s="207"/>
      <c r="E146" s="146"/>
      <c r="F146" s="126">
        <f>F124</f>
        <v>3768</v>
      </c>
      <c r="G146" s="126">
        <v>4022</v>
      </c>
      <c r="H146" s="130">
        <f>F146-G146</f>
        <v>-254</v>
      </c>
      <c r="I146" s="103">
        <f>(F146-G146)/G146*100</f>
        <v>-6.315266036797613</v>
      </c>
    </row>
    <row r="147" spans="2:9" s="29" customFormat="1" ht="12" customHeight="1">
      <c r="B147" s="148"/>
      <c r="C147" s="148"/>
      <c r="D147" s="148"/>
      <c r="E147" s="146"/>
      <c r="F147" s="146"/>
      <c r="G147" s="10"/>
      <c r="H147" s="144"/>
      <c r="I147" s="109"/>
    </row>
    <row r="148" spans="2:9" s="29" customFormat="1" ht="39.75" customHeight="1">
      <c r="B148" s="174" t="s">
        <v>281</v>
      </c>
      <c r="C148" s="174"/>
      <c r="D148" s="174"/>
      <c r="E148" s="174"/>
      <c r="F148" s="174"/>
      <c r="G148" s="174"/>
      <c r="H148" s="174"/>
      <c r="I148" s="174"/>
    </row>
    <row r="149" spans="2:9" s="29" customFormat="1" ht="12.75" customHeight="1">
      <c r="B149" s="104"/>
      <c r="C149" s="205"/>
      <c r="D149" s="206"/>
      <c r="E149" s="206"/>
      <c r="F149" s="206"/>
      <c r="G149" s="206"/>
      <c r="H149" s="206"/>
      <c r="I149" s="206"/>
    </row>
    <row r="150" spans="1:9" s="29" customFormat="1" ht="12.75" customHeight="1">
      <c r="A150" s="20" t="s">
        <v>92</v>
      </c>
      <c r="B150" s="202" t="s">
        <v>158</v>
      </c>
      <c r="C150" s="202"/>
      <c r="D150" s="202"/>
      <c r="E150" s="202"/>
      <c r="F150" s="202"/>
      <c r="G150" s="202"/>
      <c r="H150" s="202"/>
      <c r="I150" s="202"/>
    </row>
    <row r="151" spans="1:9" s="29" customFormat="1" ht="12.75">
      <c r="A151" s="55"/>
      <c r="B151" s="203"/>
      <c r="C151" s="203"/>
      <c r="D151" s="203"/>
      <c r="E151" s="203"/>
      <c r="F151" s="203"/>
      <c r="G151" s="203"/>
      <c r="H151" s="203"/>
      <c r="I151" s="203"/>
    </row>
    <row r="153" spans="1:2" ht="15.75" customHeight="1">
      <c r="A153" s="61" t="s">
        <v>80</v>
      </c>
      <c r="B153" s="1" t="s">
        <v>237</v>
      </c>
    </row>
    <row r="154" spans="2:13" ht="12" customHeight="1">
      <c r="B154" s="207" t="s">
        <v>53</v>
      </c>
      <c r="C154" s="207"/>
      <c r="D154" s="207"/>
      <c r="E154" s="207"/>
      <c r="F154" s="207"/>
      <c r="G154" s="207"/>
      <c r="H154" s="207"/>
      <c r="I154" s="207"/>
      <c r="M154" s="2" t="s">
        <v>180</v>
      </c>
    </row>
    <row r="155" spans="2:9" ht="45" customHeight="1">
      <c r="B155" s="207"/>
      <c r="C155" s="207"/>
      <c r="D155" s="207"/>
      <c r="E155" s="207"/>
      <c r="F155" s="207"/>
      <c r="G155" s="207"/>
      <c r="H155" s="207"/>
      <c r="I155" s="207"/>
    </row>
    <row r="156" spans="1:11" s="166" customFormat="1" ht="31.5" customHeight="1">
      <c r="A156" s="164"/>
      <c r="B156" s="174" t="s">
        <v>94</v>
      </c>
      <c r="C156" s="174"/>
      <c r="D156" s="174"/>
      <c r="E156" s="174"/>
      <c r="F156" s="174"/>
      <c r="G156" s="174"/>
      <c r="H156" s="174"/>
      <c r="I156" s="174"/>
      <c r="J156" s="165"/>
      <c r="K156" s="165"/>
    </row>
    <row r="157" spans="1:11" s="166" customFormat="1" ht="13.5" customHeight="1">
      <c r="A157" s="164"/>
      <c r="B157" s="165"/>
      <c r="C157" s="165"/>
      <c r="D157" s="165"/>
      <c r="E157" s="165"/>
      <c r="F157" s="165"/>
      <c r="G157" s="165"/>
      <c r="H157" s="165"/>
      <c r="I157" s="165"/>
      <c r="J157" s="165"/>
      <c r="K157" s="165"/>
    </row>
    <row r="158" spans="1:9" ht="12" customHeight="1">
      <c r="A158" s="62" t="s">
        <v>82</v>
      </c>
      <c r="B158" s="40" t="s">
        <v>238</v>
      </c>
      <c r="C158" s="8"/>
      <c r="D158" s="8"/>
      <c r="E158" s="8"/>
      <c r="F158" s="8"/>
      <c r="G158" s="8"/>
      <c r="H158" s="8"/>
      <c r="I158" s="8"/>
    </row>
    <row r="159" spans="1:9" ht="12" customHeight="1">
      <c r="A159" s="62"/>
      <c r="B159" s="40"/>
      <c r="C159" s="8"/>
      <c r="D159" s="8"/>
      <c r="E159" s="8"/>
      <c r="F159" s="8"/>
      <c r="G159" s="8"/>
      <c r="H159" s="8"/>
      <c r="I159" s="8"/>
    </row>
    <row r="160" spans="1:9" ht="15" customHeight="1">
      <c r="A160" s="62"/>
      <c r="B160" s="174" t="s">
        <v>259</v>
      </c>
      <c r="C160" s="174"/>
      <c r="D160" s="174"/>
      <c r="E160" s="174"/>
      <c r="F160" s="174"/>
      <c r="G160" s="174"/>
      <c r="H160" s="174"/>
      <c r="I160" s="174"/>
    </row>
    <row r="161" s="29" customFormat="1" ht="12.75">
      <c r="I161" s="41"/>
    </row>
    <row r="162" spans="1:9" s="29" customFormat="1" ht="12.75">
      <c r="A162" s="62" t="s">
        <v>84</v>
      </c>
      <c r="B162" s="40" t="s">
        <v>189</v>
      </c>
      <c r="H162" s="45" t="s">
        <v>139</v>
      </c>
      <c r="I162" s="45" t="s">
        <v>54</v>
      </c>
    </row>
    <row r="163" spans="2:9" s="29" customFormat="1" ht="12.75">
      <c r="B163" s="146"/>
      <c r="C163" s="146"/>
      <c r="D163" s="146"/>
      <c r="E163" s="146"/>
      <c r="F163" s="146"/>
      <c r="G163" s="65"/>
      <c r="H163" s="161" t="s">
        <v>55</v>
      </c>
      <c r="I163" s="161" t="str">
        <f>H163</f>
        <v>30 Sept 2010</v>
      </c>
    </row>
    <row r="164" spans="2:9" s="29" customFormat="1" ht="12.75">
      <c r="B164" s="146"/>
      <c r="C164" s="146"/>
      <c r="D164" s="146"/>
      <c r="E164" s="146"/>
      <c r="F164" s="146"/>
      <c r="G164" s="105"/>
      <c r="H164" s="118" t="s">
        <v>273</v>
      </c>
      <c r="I164" s="118" t="s">
        <v>273</v>
      </c>
    </row>
    <row r="165" spans="2:9" s="29" customFormat="1" ht="12.75" customHeight="1">
      <c r="B165" s="146"/>
      <c r="C165" s="146"/>
      <c r="D165" s="146"/>
      <c r="E165" s="146"/>
      <c r="F165" s="146"/>
      <c r="G165" s="156"/>
      <c r="H165" s="106"/>
      <c r="I165" s="106"/>
    </row>
    <row r="166" spans="2:9" s="29" customFormat="1" ht="12.75" customHeight="1">
      <c r="B166" s="174" t="s">
        <v>160</v>
      </c>
      <c r="C166" s="174"/>
      <c r="D166" s="174"/>
      <c r="E166" s="146"/>
      <c r="F166" s="146"/>
      <c r="G166" s="146"/>
      <c r="H166" s="107">
        <v>188</v>
      </c>
      <c r="I166" s="107">
        <v>1341</v>
      </c>
    </row>
    <row r="167" spans="2:9" s="29" customFormat="1" ht="12.75" customHeight="1">
      <c r="B167" s="174" t="s">
        <v>161</v>
      </c>
      <c r="C167" s="174"/>
      <c r="D167" s="174"/>
      <c r="E167" s="146"/>
      <c r="F167" s="146"/>
      <c r="G167" s="146"/>
      <c r="H167" s="107">
        <v>63</v>
      </c>
      <c r="I167" s="107">
        <v>114</v>
      </c>
    </row>
    <row r="168" spans="2:9" s="29" customFormat="1" ht="13.5" thickBot="1">
      <c r="B168" s="146"/>
      <c r="C168" s="146"/>
      <c r="D168" s="146"/>
      <c r="E168" s="146"/>
      <c r="F168" s="146"/>
      <c r="G168" s="146"/>
      <c r="H168" s="108">
        <f>SUM(H166:H167)</f>
        <v>251</v>
      </c>
      <c r="I168" s="108">
        <f>SUM(I166:I167)</f>
        <v>1455</v>
      </c>
    </row>
    <row r="169" spans="2:9" ht="12.75" customHeight="1">
      <c r="B169" s="8"/>
      <c r="C169" s="8"/>
      <c r="D169" s="8"/>
      <c r="E169" s="8"/>
      <c r="F169" s="8"/>
      <c r="G169" s="8"/>
      <c r="H169" s="150"/>
      <c r="I169" s="119"/>
    </row>
    <row r="170" spans="2:9" ht="12.75" customHeight="1">
      <c r="B170" s="174" t="s">
        <v>279</v>
      </c>
      <c r="C170" s="174"/>
      <c r="D170" s="174"/>
      <c r="E170" s="174"/>
      <c r="F170" s="174"/>
      <c r="G170" s="174"/>
      <c r="H170" s="174"/>
      <c r="I170" s="174"/>
    </row>
    <row r="171" spans="2:9" ht="39.75" customHeight="1">
      <c r="B171" s="174"/>
      <c r="C171" s="174"/>
      <c r="D171" s="174"/>
      <c r="E171" s="174"/>
      <c r="F171" s="174"/>
      <c r="G171" s="174"/>
      <c r="H171" s="174"/>
      <c r="I171" s="174"/>
    </row>
    <row r="172" spans="2:9" ht="27.75" customHeight="1" hidden="1">
      <c r="B172" s="174"/>
      <c r="C172" s="174"/>
      <c r="D172" s="174"/>
      <c r="E172" s="174"/>
      <c r="F172" s="174"/>
      <c r="G172" s="174"/>
      <c r="H172" s="174"/>
      <c r="I172" s="174"/>
    </row>
    <row r="173" spans="2:9" ht="12.75" customHeight="1" hidden="1">
      <c r="B173" s="174"/>
      <c r="C173" s="174"/>
      <c r="D173" s="174"/>
      <c r="E173" s="174"/>
      <c r="F173" s="174"/>
      <c r="G173" s="174"/>
      <c r="H173" s="174"/>
      <c r="I173" s="174"/>
    </row>
    <row r="174" spans="2:9" ht="12" customHeight="1">
      <c r="B174" s="174"/>
      <c r="C174" s="174"/>
      <c r="D174" s="174"/>
      <c r="E174" s="174"/>
      <c r="F174" s="174"/>
      <c r="G174" s="174"/>
      <c r="H174" s="174"/>
      <c r="I174" s="174"/>
    </row>
    <row r="175" spans="1:9" ht="12.75">
      <c r="A175" s="20"/>
      <c r="B175" s="149"/>
      <c r="C175" s="149"/>
      <c r="D175" s="149"/>
      <c r="E175" s="149"/>
      <c r="F175" s="149"/>
      <c r="G175" s="149"/>
      <c r="H175" s="149"/>
      <c r="I175" s="149"/>
    </row>
    <row r="176" spans="1:2" ht="12.75">
      <c r="A176" s="61" t="s">
        <v>86</v>
      </c>
      <c r="B176" s="1" t="s">
        <v>26</v>
      </c>
    </row>
    <row r="177" spans="2:9" ht="12.75" customHeight="1">
      <c r="B177" s="179" t="s">
        <v>239</v>
      </c>
      <c r="C177" s="179"/>
      <c r="D177" s="179"/>
      <c r="E177" s="179"/>
      <c r="F177" s="179"/>
      <c r="G177" s="179"/>
      <c r="H177" s="179"/>
      <c r="I177" s="179"/>
    </row>
    <row r="178" spans="2:9" ht="12.75">
      <c r="B178" s="8"/>
      <c r="C178" s="8"/>
      <c r="D178" s="8"/>
      <c r="E178" s="8"/>
      <c r="F178" s="8"/>
      <c r="G178" s="8"/>
      <c r="H178" s="8"/>
      <c r="I178" s="8"/>
    </row>
    <row r="179" spans="1:9" ht="12.75">
      <c r="A179" s="61" t="s">
        <v>87</v>
      </c>
      <c r="B179" s="1" t="s">
        <v>240</v>
      </c>
      <c r="E179" s="8"/>
      <c r="F179" s="8"/>
      <c r="G179" s="8"/>
      <c r="H179" s="8"/>
      <c r="I179" s="8"/>
    </row>
    <row r="180" spans="2:9" ht="12.75">
      <c r="B180" s="2" t="s">
        <v>150</v>
      </c>
      <c r="E180" s="8"/>
      <c r="F180" s="8"/>
      <c r="G180" s="8"/>
      <c r="H180" s="8"/>
      <c r="I180" s="8"/>
    </row>
    <row r="181" ht="6.75" customHeight="1"/>
    <row r="183" spans="1:2" ht="12.75">
      <c r="A183" s="61" t="s">
        <v>88</v>
      </c>
      <c r="B183" s="1" t="s">
        <v>164</v>
      </c>
    </row>
    <row r="184" spans="1:9" ht="12.75" customHeight="1">
      <c r="A184" s="1"/>
      <c r="B184" s="179" t="s">
        <v>90</v>
      </c>
      <c r="C184" s="179"/>
      <c r="D184" s="179"/>
      <c r="E184" s="179"/>
      <c r="F184" s="179"/>
      <c r="G184" s="179"/>
      <c r="H184" s="179"/>
      <c r="I184" s="179"/>
    </row>
    <row r="185" spans="2:7" ht="6" customHeight="1">
      <c r="B185" s="29"/>
      <c r="C185" s="29"/>
      <c r="D185" s="29"/>
      <c r="E185" s="29"/>
      <c r="F185" s="29"/>
      <c r="G185" s="29"/>
    </row>
    <row r="187" spans="1:2" ht="12.75">
      <c r="A187" s="61" t="s">
        <v>199</v>
      </c>
      <c r="B187" s="1" t="s">
        <v>165</v>
      </c>
    </row>
    <row r="188" spans="1:9" ht="26.25" customHeight="1">
      <c r="A188" s="61"/>
      <c r="B188" s="174" t="s">
        <v>20</v>
      </c>
      <c r="C188" s="174"/>
      <c r="D188" s="174"/>
      <c r="E188" s="174"/>
      <c r="F188" s="174"/>
      <c r="G188" s="174"/>
      <c r="H188" s="174"/>
      <c r="I188" s="174"/>
    </row>
    <row r="189" s="29" customFormat="1" ht="12" customHeight="1"/>
    <row r="190" spans="1:9" ht="12.75" customHeight="1">
      <c r="A190" s="20" t="s">
        <v>92</v>
      </c>
      <c r="B190" s="202" t="s">
        <v>158</v>
      </c>
      <c r="C190" s="202"/>
      <c r="D190" s="202"/>
      <c r="E190" s="202"/>
      <c r="F190" s="202"/>
      <c r="G190" s="202"/>
      <c r="H190" s="202"/>
      <c r="I190" s="202"/>
    </row>
    <row r="191" spans="1:9" ht="12.75">
      <c r="A191" s="55"/>
      <c r="B191" s="203"/>
      <c r="C191" s="203"/>
      <c r="D191" s="203"/>
      <c r="E191" s="203"/>
      <c r="F191" s="203"/>
      <c r="G191" s="203"/>
      <c r="H191" s="203"/>
      <c r="I191" s="203"/>
    </row>
    <row r="192" ht="8.25" customHeight="1"/>
    <row r="193" spans="1:2" ht="12.75">
      <c r="A193" s="61" t="s">
        <v>200</v>
      </c>
      <c r="B193" s="1" t="s">
        <v>166</v>
      </c>
    </row>
    <row r="194" spans="2:9" ht="12.75" customHeight="1">
      <c r="B194" s="179" t="s">
        <v>246</v>
      </c>
      <c r="C194" s="179"/>
      <c r="D194" s="179"/>
      <c r="E194" s="179"/>
      <c r="F194" s="179"/>
      <c r="G194" s="179"/>
      <c r="H194" s="179"/>
      <c r="I194" s="179"/>
    </row>
    <row r="195" spans="2:9" ht="12.75">
      <c r="B195" s="179"/>
      <c r="C195" s="179"/>
      <c r="D195" s="179"/>
      <c r="E195" s="179"/>
      <c r="F195" s="179"/>
      <c r="G195" s="179"/>
      <c r="H195" s="179"/>
      <c r="I195" s="179"/>
    </row>
    <row r="196" spans="2:9" ht="12.75">
      <c r="B196" s="179"/>
      <c r="C196" s="179"/>
      <c r="D196" s="179"/>
      <c r="E196" s="179"/>
      <c r="F196" s="179"/>
      <c r="G196" s="179"/>
      <c r="H196" s="179"/>
      <c r="I196" s="179"/>
    </row>
    <row r="197" spans="2:9" ht="12.75">
      <c r="B197" s="179"/>
      <c r="C197" s="179"/>
      <c r="D197" s="179"/>
      <c r="E197" s="179"/>
      <c r="F197" s="179"/>
      <c r="G197" s="179"/>
      <c r="H197" s="179"/>
      <c r="I197" s="179"/>
    </row>
    <row r="198" spans="2:9" ht="6.75" customHeight="1">
      <c r="B198" s="8"/>
      <c r="C198" s="8"/>
      <c r="D198" s="8"/>
      <c r="E198" s="8"/>
      <c r="F198" s="8"/>
      <c r="G198" s="8"/>
      <c r="H198" s="8"/>
      <c r="I198" s="8"/>
    </row>
    <row r="199" spans="2:9" ht="12.75">
      <c r="B199" s="8"/>
      <c r="C199" s="8"/>
      <c r="D199" s="8"/>
      <c r="E199" s="8"/>
      <c r="F199" s="8"/>
      <c r="G199" s="8"/>
      <c r="H199" s="8"/>
      <c r="I199" s="8"/>
    </row>
    <row r="200" spans="1:2" ht="12.75">
      <c r="A200" s="61" t="s">
        <v>201</v>
      </c>
      <c r="B200" s="1" t="s">
        <v>242</v>
      </c>
    </row>
    <row r="201" spans="2:9" s="29" customFormat="1" ht="40.5" customHeight="1">
      <c r="B201" s="193" t="s">
        <v>267</v>
      </c>
      <c r="C201" s="193"/>
      <c r="D201" s="193"/>
      <c r="E201" s="193"/>
      <c r="F201" s="193"/>
      <c r="G201" s="193"/>
      <c r="H201" s="193"/>
      <c r="I201" s="193"/>
    </row>
    <row r="202" spans="2:9" s="29" customFormat="1" ht="13.5" customHeight="1">
      <c r="B202" s="156"/>
      <c r="C202" s="156"/>
      <c r="D202" s="156"/>
      <c r="E202" s="156"/>
      <c r="F202" s="156"/>
      <c r="G202" s="156"/>
      <c r="H202" s="156"/>
      <c r="I202" s="156"/>
    </row>
    <row r="203" spans="2:9" ht="28.5" customHeight="1">
      <c r="B203" s="198" t="s">
        <v>57</v>
      </c>
      <c r="C203" s="199"/>
      <c r="D203" s="199"/>
      <c r="E203" s="199"/>
      <c r="F203" s="199"/>
      <c r="G203" s="199"/>
      <c r="H203" s="199"/>
      <c r="I203" s="199"/>
    </row>
    <row r="204" spans="2:9" ht="12" customHeight="1">
      <c r="B204" s="151"/>
      <c r="C204" s="167"/>
      <c r="D204" s="167"/>
      <c r="E204" s="167"/>
      <c r="F204" s="134"/>
      <c r="G204" s="168"/>
      <c r="H204" s="167"/>
      <c r="I204" s="167"/>
    </row>
    <row r="205" spans="2:9" ht="13.5" customHeight="1">
      <c r="B205" s="198" t="s">
        <v>124</v>
      </c>
      <c r="C205" s="199"/>
      <c r="D205" s="199"/>
      <c r="E205" s="199"/>
      <c r="F205" s="199"/>
      <c r="G205" s="199"/>
      <c r="H205" s="199"/>
      <c r="I205" s="199"/>
    </row>
    <row r="206" spans="2:9" ht="12.75" customHeight="1">
      <c r="B206" s="151"/>
      <c r="C206" s="167"/>
      <c r="D206" s="167"/>
      <c r="E206" s="167"/>
      <c r="F206" s="167"/>
      <c r="H206" s="132" t="s">
        <v>106</v>
      </c>
      <c r="I206" s="167"/>
    </row>
    <row r="207" spans="2:9" ht="12.75" customHeight="1">
      <c r="B207" s="195" t="s">
        <v>208</v>
      </c>
      <c r="C207" s="195"/>
      <c r="D207" s="195"/>
      <c r="E207" s="196" t="s">
        <v>209</v>
      </c>
      <c r="F207" s="196"/>
      <c r="G207" s="197" t="s">
        <v>105</v>
      </c>
      <c r="H207" s="197"/>
      <c r="I207" s="197" t="s">
        <v>210</v>
      </c>
    </row>
    <row r="208" spans="2:9" ht="4.5" customHeight="1">
      <c r="B208" s="195"/>
      <c r="C208" s="195"/>
      <c r="D208" s="195"/>
      <c r="E208" s="196"/>
      <c r="F208" s="196"/>
      <c r="G208" s="197"/>
      <c r="H208" s="197"/>
      <c r="I208" s="197"/>
    </row>
    <row r="209" spans="2:9" ht="13.5" customHeight="1">
      <c r="B209" s="183">
        <v>2010</v>
      </c>
      <c r="C209" s="183"/>
      <c r="D209" s="183"/>
      <c r="E209" s="213" t="s">
        <v>5</v>
      </c>
      <c r="F209" s="214"/>
      <c r="G209" s="154"/>
      <c r="H209" s="172">
        <v>3954780</v>
      </c>
      <c r="I209" s="154" t="s">
        <v>4</v>
      </c>
    </row>
    <row r="210" spans="5:9" ht="14.25" customHeight="1">
      <c r="E210" s="184" t="s">
        <v>3</v>
      </c>
      <c r="F210" s="184"/>
      <c r="G210" s="153"/>
      <c r="H210" s="153">
        <v>3295650</v>
      </c>
      <c r="I210" s="131" t="s">
        <v>123</v>
      </c>
    </row>
    <row r="211" spans="2:9" ht="14.25" customHeight="1">
      <c r="B211" s="158"/>
      <c r="C211" s="158"/>
      <c r="D211" s="158"/>
      <c r="E211" s="184" t="s">
        <v>13</v>
      </c>
      <c r="F211" s="184"/>
      <c r="G211" s="153"/>
      <c r="H211" s="153">
        <v>3295650</v>
      </c>
      <c r="I211" s="131" t="s">
        <v>123</v>
      </c>
    </row>
    <row r="212" spans="2:9" ht="14.25" customHeight="1">
      <c r="B212" s="158"/>
      <c r="C212" s="158"/>
      <c r="D212" s="158"/>
      <c r="E212" s="184" t="s">
        <v>102</v>
      </c>
      <c r="F212" s="184"/>
      <c r="G212" s="185">
        <v>3954780</v>
      </c>
      <c r="H212" s="185"/>
      <c r="I212" s="131" t="s">
        <v>123</v>
      </c>
    </row>
    <row r="213" spans="2:9" ht="14.25" customHeight="1">
      <c r="B213" s="139"/>
      <c r="C213" s="139"/>
      <c r="D213" s="139"/>
      <c r="E213" s="138">
        <v>11</v>
      </c>
      <c r="F213" s="135"/>
      <c r="G213" s="136"/>
      <c r="H213" s="136">
        <f>SUM(G209:H212)</f>
        <v>14500860</v>
      </c>
      <c r="I213" s="137"/>
    </row>
    <row r="214" spans="2:4" ht="14.25" customHeight="1">
      <c r="B214" s="183"/>
      <c r="C214" s="183"/>
      <c r="D214" s="183"/>
    </row>
    <row r="215" spans="2:9" ht="12.75" customHeight="1">
      <c r="B215" s="211">
        <v>2009</v>
      </c>
      <c r="C215" s="211"/>
      <c r="D215" s="211"/>
      <c r="E215" s="212">
        <v>11</v>
      </c>
      <c r="F215" s="212"/>
      <c r="G215" s="185">
        <v>14372251</v>
      </c>
      <c r="H215" s="185"/>
      <c r="I215" s="131" t="s">
        <v>123</v>
      </c>
    </row>
    <row r="216" spans="2:9" ht="12.75" customHeight="1">
      <c r="B216" s="211" t="s">
        <v>211</v>
      </c>
      <c r="C216" s="211"/>
      <c r="D216" s="211"/>
      <c r="E216" s="184">
        <v>8.67</v>
      </c>
      <c r="F216" s="184"/>
      <c r="G216" s="185">
        <v>11162210</v>
      </c>
      <c r="H216" s="185"/>
      <c r="I216" s="131" t="s">
        <v>123</v>
      </c>
    </row>
    <row r="217" spans="2:9" ht="12.75" customHeight="1">
      <c r="B217" s="211" t="s">
        <v>212</v>
      </c>
      <c r="C217" s="211"/>
      <c r="D217" s="211"/>
      <c r="E217" s="184">
        <v>6.34</v>
      </c>
      <c r="F217" s="184"/>
      <c r="G217" s="185">
        <v>8055482</v>
      </c>
      <c r="H217" s="185"/>
      <c r="I217" s="131" t="s">
        <v>123</v>
      </c>
    </row>
    <row r="218" spans="2:9" ht="12.75" customHeight="1">
      <c r="B218" s="188" t="s">
        <v>121</v>
      </c>
      <c r="C218" s="188"/>
      <c r="D218" s="188"/>
      <c r="E218" s="189">
        <v>2.43</v>
      </c>
      <c r="F218" s="189"/>
      <c r="G218" s="190">
        <v>3000300</v>
      </c>
      <c r="H218" s="190"/>
      <c r="I218" s="131" t="s">
        <v>123</v>
      </c>
    </row>
    <row r="219" spans="2:9" ht="15" customHeight="1" thickBot="1">
      <c r="B219" s="191" t="s">
        <v>231</v>
      </c>
      <c r="C219" s="191"/>
      <c r="D219" s="191"/>
      <c r="E219" s="192"/>
      <c r="F219" s="192"/>
      <c r="G219" s="180">
        <f>SUM(G215:H218)+H213</f>
        <v>51091103</v>
      </c>
      <c r="H219" s="181"/>
      <c r="I219" s="133"/>
    </row>
    <row r="220" spans="2:9" ht="12.75" customHeight="1">
      <c r="B220" s="152"/>
      <c r="C220" s="169"/>
      <c r="D220" s="169"/>
      <c r="E220" s="169"/>
      <c r="F220" s="169"/>
      <c r="G220" s="169"/>
      <c r="H220" s="169"/>
      <c r="I220" s="169"/>
    </row>
    <row r="221" spans="2:9" ht="12.75" customHeight="1">
      <c r="B221" s="170" t="s">
        <v>122</v>
      </c>
      <c r="C221" s="186" t="s">
        <v>95</v>
      </c>
      <c r="D221" s="187"/>
      <c r="E221" s="187"/>
      <c r="F221" s="187"/>
      <c r="G221" s="187"/>
      <c r="H221" s="187"/>
      <c r="I221" s="187"/>
    </row>
    <row r="222" spans="3:9" ht="26.25" customHeight="1">
      <c r="C222" s="187"/>
      <c r="D222" s="187"/>
      <c r="E222" s="187"/>
      <c r="F222" s="187"/>
      <c r="G222" s="187"/>
      <c r="H222" s="187"/>
      <c r="I222" s="187"/>
    </row>
    <row r="223" spans="3:9" ht="12.75" customHeight="1">
      <c r="C223" s="171"/>
      <c r="D223" s="171"/>
      <c r="E223" s="171"/>
      <c r="F223" s="171"/>
      <c r="G223" s="171"/>
      <c r="H223" s="171"/>
      <c r="I223" s="171"/>
    </row>
    <row r="224" spans="1:2" ht="12.75">
      <c r="A224" s="61" t="s">
        <v>202</v>
      </c>
      <c r="B224" s="1" t="s">
        <v>270</v>
      </c>
    </row>
    <row r="225" spans="1:2" ht="9" customHeight="1">
      <c r="A225" s="61"/>
      <c r="B225" s="1"/>
    </row>
    <row r="226" spans="1:3" ht="12.75">
      <c r="A226" s="61"/>
      <c r="B226" s="2" t="s">
        <v>247</v>
      </c>
      <c r="C226" s="2" t="s">
        <v>125</v>
      </c>
    </row>
    <row r="227" ht="12.75">
      <c r="A227" s="61"/>
    </row>
    <row r="228" spans="2:9" ht="12.75" customHeight="1">
      <c r="B228" s="182" t="s">
        <v>249</v>
      </c>
      <c r="C228" s="182"/>
      <c r="D228" s="182"/>
      <c r="E228" s="182"/>
      <c r="F228" s="182"/>
      <c r="G228" s="182"/>
      <c r="H228" s="182"/>
      <c r="I228" s="182"/>
    </row>
    <row r="229" spans="2:9" ht="12.75">
      <c r="B229" s="182"/>
      <c r="C229" s="182"/>
      <c r="D229" s="182"/>
      <c r="E229" s="182"/>
      <c r="F229" s="182"/>
      <c r="G229" s="182"/>
      <c r="H229" s="182"/>
      <c r="I229" s="182"/>
    </row>
    <row r="230" spans="2:9" ht="12.75">
      <c r="B230" s="150"/>
      <c r="C230" s="150"/>
      <c r="D230" s="150"/>
      <c r="E230" s="150"/>
      <c r="F230" s="150"/>
      <c r="G230" s="150"/>
      <c r="H230" s="150"/>
      <c r="I230" s="150"/>
    </row>
    <row r="231" spans="2:9" ht="12.75" customHeight="1">
      <c r="B231" s="182" t="s">
        <v>138</v>
      </c>
      <c r="C231" s="182"/>
      <c r="D231" s="182"/>
      <c r="E231" s="182"/>
      <c r="F231" s="182"/>
      <c r="G231" s="182"/>
      <c r="H231" s="182"/>
      <c r="I231" s="182"/>
    </row>
    <row r="232" spans="2:9" ht="9" customHeight="1">
      <c r="B232" s="150"/>
      <c r="C232" s="150"/>
      <c r="D232" s="150"/>
      <c r="E232" s="150"/>
      <c r="F232" s="150"/>
      <c r="G232" s="150"/>
      <c r="H232" s="150"/>
      <c r="I232" s="150"/>
    </row>
    <row r="233" spans="2:9" ht="12.75">
      <c r="B233" s="150"/>
      <c r="C233" s="150"/>
      <c r="D233" s="150"/>
      <c r="E233" s="150"/>
      <c r="F233" s="150"/>
      <c r="G233" s="150"/>
      <c r="H233" s="38" t="s">
        <v>155</v>
      </c>
      <c r="I233" s="38" t="s">
        <v>21</v>
      </c>
    </row>
    <row r="234" spans="8:9" ht="12.75">
      <c r="H234" s="5" t="str">
        <f>H163</f>
        <v>30 Sept 2010</v>
      </c>
      <c r="I234" s="5" t="s">
        <v>22</v>
      </c>
    </row>
    <row r="235" spans="8:9" ht="12.75">
      <c r="H235" s="45" t="s">
        <v>273</v>
      </c>
      <c r="I235" s="45" t="s">
        <v>273</v>
      </c>
    </row>
    <row r="236" spans="8:9" ht="12.75">
      <c r="H236" s="13"/>
      <c r="I236" s="13"/>
    </row>
    <row r="237" spans="2:9" ht="12.75">
      <c r="B237" s="2" t="s">
        <v>256</v>
      </c>
      <c r="H237" s="120">
        <f>'IS'!D42</f>
        <v>3517</v>
      </c>
      <c r="I237" s="120">
        <f>'IS'!G42</f>
        <v>14598</v>
      </c>
    </row>
    <row r="238" spans="8:9" ht="12.75">
      <c r="H238" s="67"/>
      <c r="I238" s="67"/>
    </row>
    <row r="239" spans="2:9" ht="12.75">
      <c r="B239" s="2" t="s">
        <v>141</v>
      </c>
      <c r="H239" s="15">
        <v>131826</v>
      </c>
      <c r="I239" s="15">
        <v>130986</v>
      </c>
    </row>
    <row r="240" spans="2:9" ht="12.75">
      <c r="B240" s="2" t="s">
        <v>31</v>
      </c>
      <c r="H240" s="127">
        <v>0</v>
      </c>
      <c r="I240" s="127">
        <v>467</v>
      </c>
    </row>
    <row r="241" spans="2:9" ht="13.5" thickBot="1">
      <c r="B241" s="2" t="s">
        <v>178</v>
      </c>
      <c r="H241" s="12">
        <f>SUM(H239:H240)</f>
        <v>131826</v>
      </c>
      <c r="I241" s="12">
        <f>SUM(I239:I240)</f>
        <v>131453</v>
      </c>
    </row>
    <row r="242" spans="8:9" ht="12.75">
      <c r="H242" s="13"/>
      <c r="I242" s="13"/>
    </row>
    <row r="243" spans="2:9" ht="13.5" thickBot="1">
      <c r="B243" s="2" t="s">
        <v>275</v>
      </c>
      <c r="H243" s="68">
        <f>H237/H241*100</f>
        <v>2.667910730811828</v>
      </c>
      <c r="I243" s="68">
        <f>I237/I241*100</f>
        <v>11.105109811111195</v>
      </c>
    </row>
    <row r="244" spans="8:9" ht="12.75">
      <c r="H244" s="129"/>
      <c r="I244" s="129"/>
    </row>
    <row r="245" spans="1:9" ht="12" customHeight="1">
      <c r="A245" s="20" t="s">
        <v>92</v>
      </c>
      <c r="B245" s="202" t="s">
        <v>158</v>
      </c>
      <c r="C245" s="202"/>
      <c r="D245" s="202"/>
      <c r="E245" s="202"/>
      <c r="F245" s="202"/>
      <c r="G245" s="202"/>
      <c r="H245" s="202"/>
      <c r="I245" s="202"/>
    </row>
    <row r="246" spans="1:9" ht="13.5" customHeight="1">
      <c r="A246" s="55"/>
      <c r="B246" s="203"/>
      <c r="C246" s="203"/>
      <c r="D246" s="203"/>
      <c r="E246" s="203"/>
      <c r="F246" s="203"/>
      <c r="G246" s="203"/>
      <c r="H246" s="203"/>
      <c r="I246" s="203"/>
    </row>
    <row r="247" spans="2:9" ht="12" customHeight="1">
      <c r="B247" s="150"/>
      <c r="C247" s="150"/>
      <c r="D247" s="150"/>
      <c r="E247" s="150"/>
      <c r="F247" s="150"/>
      <c r="G247" s="150"/>
      <c r="H247" s="150"/>
      <c r="I247" s="150"/>
    </row>
    <row r="248" spans="2:9" ht="16.5" customHeight="1">
      <c r="B248" s="2" t="s">
        <v>248</v>
      </c>
      <c r="C248" s="2" t="s">
        <v>126</v>
      </c>
      <c r="E248" s="150"/>
      <c r="F248" s="150"/>
      <c r="G248" s="150"/>
      <c r="H248" s="150"/>
      <c r="I248" s="150"/>
    </row>
    <row r="249" spans="2:9" ht="12" customHeight="1">
      <c r="B249" s="150"/>
      <c r="C249" s="150"/>
      <c r="D249" s="150"/>
      <c r="E249" s="150"/>
      <c r="F249" s="150"/>
      <c r="G249" s="150"/>
      <c r="H249" s="150"/>
      <c r="I249" s="150"/>
    </row>
    <row r="250" spans="2:9" ht="12" customHeight="1">
      <c r="B250" s="182" t="s">
        <v>218</v>
      </c>
      <c r="C250" s="182"/>
      <c r="D250" s="182"/>
      <c r="E250" s="182"/>
      <c r="F250" s="182"/>
      <c r="G250" s="182"/>
      <c r="H250" s="182"/>
      <c r="I250" s="182"/>
    </row>
    <row r="251" spans="2:9" ht="16.5" customHeight="1">
      <c r="B251" s="182"/>
      <c r="C251" s="182"/>
      <c r="D251" s="182"/>
      <c r="E251" s="182"/>
      <c r="F251" s="182"/>
      <c r="G251" s="182"/>
      <c r="H251" s="182"/>
      <c r="I251" s="182"/>
    </row>
    <row r="252" spans="2:9" ht="12" customHeight="1">
      <c r="B252" s="150"/>
      <c r="C252" s="150"/>
      <c r="D252" s="150"/>
      <c r="E252" s="150"/>
      <c r="F252" s="150"/>
      <c r="G252" s="150"/>
      <c r="H252" s="150"/>
      <c r="I252" s="150"/>
    </row>
    <row r="253" spans="2:9" ht="26.25" customHeight="1">
      <c r="B253" s="182" t="s">
        <v>140</v>
      </c>
      <c r="C253" s="182"/>
      <c r="D253" s="182"/>
      <c r="E253" s="182"/>
      <c r="F253" s="182"/>
      <c r="G253" s="182"/>
      <c r="H253" s="182"/>
      <c r="I253" s="182"/>
    </row>
    <row r="254" spans="2:9" ht="13.5" customHeight="1">
      <c r="B254" s="150"/>
      <c r="C254" s="150"/>
      <c r="D254" s="150"/>
      <c r="E254" s="150"/>
      <c r="F254" s="150"/>
      <c r="G254" s="150"/>
      <c r="H254" s="38" t="s">
        <v>155</v>
      </c>
      <c r="I254" s="38" t="s">
        <v>21</v>
      </c>
    </row>
    <row r="255" spans="2:9" ht="12" customHeight="1">
      <c r="B255" s="150"/>
      <c r="C255" s="150"/>
      <c r="D255" s="150"/>
      <c r="E255" s="150"/>
      <c r="F255" s="150"/>
      <c r="G255" s="150"/>
      <c r="H255" s="5" t="str">
        <f>H234</f>
        <v>30 Sept 2010</v>
      </c>
      <c r="I255" s="5" t="str">
        <f>H255</f>
        <v>30 Sept 2010</v>
      </c>
    </row>
    <row r="256" spans="8:9" ht="14.25" customHeight="1">
      <c r="H256" s="45" t="s">
        <v>273</v>
      </c>
      <c r="I256" s="45" t="s">
        <v>273</v>
      </c>
    </row>
    <row r="257" spans="8:9" ht="8.25" customHeight="1">
      <c r="H257" s="13"/>
      <c r="I257" s="13"/>
    </row>
    <row r="258" spans="2:9" ht="14.25" customHeight="1">
      <c r="B258" s="2" t="s">
        <v>190</v>
      </c>
      <c r="H258" s="11">
        <f>H237</f>
        <v>3517</v>
      </c>
      <c r="I258" s="11">
        <f>'IS'!G42</f>
        <v>14598</v>
      </c>
    </row>
    <row r="259" spans="8:9" ht="9.75" customHeight="1">
      <c r="H259" s="67"/>
      <c r="I259" s="67"/>
    </row>
    <row r="260" spans="2:9" ht="14.25" customHeight="1">
      <c r="B260" s="2" t="s">
        <v>141</v>
      </c>
      <c r="H260" s="15">
        <v>131826</v>
      </c>
      <c r="I260" s="15">
        <v>130986</v>
      </c>
    </row>
    <row r="261" spans="2:9" ht="12.75">
      <c r="B261" s="2" t="s">
        <v>31</v>
      </c>
      <c r="H261" s="127">
        <v>0</v>
      </c>
      <c r="I261" s="77">
        <v>467</v>
      </c>
    </row>
    <row r="262" spans="2:9" ht="12.75">
      <c r="B262" s="2" t="s">
        <v>257</v>
      </c>
      <c r="H262" s="127">
        <v>572</v>
      </c>
      <c r="I262" s="122">
        <v>765</v>
      </c>
    </row>
    <row r="263" spans="2:9" ht="14.25" customHeight="1" thickBot="1">
      <c r="B263" s="2" t="s">
        <v>178</v>
      </c>
      <c r="H263" s="12">
        <f>SUM(H260:H262)</f>
        <v>132398</v>
      </c>
      <c r="I263" s="12">
        <f>SUM(I260:I262)</f>
        <v>132218</v>
      </c>
    </row>
    <row r="264" spans="8:9" ht="8.25" customHeight="1">
      <c r="H264" s="13"/>
      <c r="I264" s="13"/>
    </row>
    <row r="265" spans="2:9" ht="14.25" customHeight="1" thickBot="1">
      <c r="B265" s="2" t="s">
        <v>128</v>
      </c>
      <c r="H265" s="68">
        <f>H258/H263*100</f>
        <v>2.656384537530778</v>
      </c>
      <c r="I265" s="68">
        <f>I258/I263*100</f>
        <v>11.04085676685474</v>
      </c>
    </row>
    <row r="266" spans="1:9" ht="12.75">
      <c r="A266" s="20"/>
      <c r="B266" s="149"/>
      <c r="C266" s="149"/>
      <c r="D266" s="149"/>
      <c r="E266" s="149"/>
      <c r="F266" s="149"/>
      <c r="G266" s="149"/>
      <c r="H266" s="149"/>
      <c r="I266" s="149"/>
    </row>
    <row r="267" spans="1:9" ht="12.75">
      <c r="A267" s="20"/>
      <c r="B267" s="149"/>
      <c r="C267" s="149"/>
      <c r="D267" s="149"/>
      <c r="E267" s="149"/>
      <c r="F267" s="149"/>
      <c r="G267" s="149"/>
      <c r="H267" s="149"/>
      <c r="I267" s="149"/>
    </row>
    <row r="268" spans="1:2" ht="12.75">
      <c r="A268" s="61" t="s">
        <v>203</v>
      </c>
      <c r="B268" s="1" t="s">
        <v>65</v>
      </c>
    </row>
    <row r="269" spans="2:9" ht="11.25" customHeight="1">
      <c r="B269" s="200"/>
      <c r="C269" s="200"/>
      <c r="D269" s="200"/>
      <c r="E269" s="200"/>
      <c r="F269" s="200"/>
      <c r="G269" s="200"/>
      <c r="H269" s="200"/>
      <c r="I269" s="200"/>
    </row>
    <row r="270" spans="2:9" ht="13.5" customHeight="1">
      <c r="B270" s="201" t="s">
        <v>58</v>
      </c>
      <c r="C270" s="187"/>
      <c r="D270" s="187"/>
      <c r="E270" s="187"/>
      <c r="F270" s="187"/>
      <c r="G270" s="187"/>
      <c r="H270" s="187"/>
      <c r="I270" s="187"/>
    </row>
    <row r="271" spans="2:9" ht="12" customHeight="1">
      <c r="B271" s="155"/>
      <c r="C271" s="157"/>
      <c r="D271" s="157"/>
      <c r="E271" s="157"/>
      <c r="F271" s="157"/>
      <c r="G271" s="157"/>
      <c r="H271" s="157"/>
      <c r="I271" s="157"/>
    </row>
    <row r="272" spans="2:9" ht="12.75" customHeight="1">
      <c r="B272" s="155"/>
      <c r="C272" s="157"/>
      <c r="D272" s="157"/>
      <c r="E272" s="157"/>
      <c r="F272" s="157"/>
      <c r="G272" s="157"/>
      <c r="H272" s="157"/>
      <c r="I272" s="157"/>
    </row>
    <row r="273" spans="1:2" ht="12.75">
      <c r="A273" s="61" t="s">
        <v>204</v>
      </c>
      <c r="B273" s="1" t="s">
        <v>179</v>
      </c>
    </row>
    <row r="274" spans="2:9" ht="12.75" customHeight="1">
      <c r="B274" s="174" t="s">
        <v>265</v>
      </c>
      <c r="C274" s="174"/>
      <c r="D274" s="174"/>
      <c r="E274" s="174"/>
      <c r="F274" s="174"/>
      <c r="G274" s="174"/>
      <c r="H274" s="174"/>
      <c r="I274" s="174"/>
    </row>
    <row r="275" spans="2:9" ht="12.75">
      <c r="B275" s="174"/>
      <c r="C275" s="174"/>
      <c r="D275" s="174"/>
      <c r="E275" s="174"/>
      <c r="F275" s="174"/>
      <c r="G275" s="174"/>
      <c r="H275" s="174"/>
      <c r="I275" s="174"/>
    </row>
    <row r="277" ht="12.75">
      <c r="A277" s="2" t="s">
        <v>250</v>
      </c>
    </row>
    <row r="279" ht="12.75">
      <c r="A279" s="124" t="s">
        <v>18</v>
      </c>
    </row>
    <row r="280" ht="12.75">
      <c r="A280" s="2" t="s">
        <v>39</v>
      </c>
    </row>
    <row r="281" ht="12.75">
      <c r="A281" s="2" t="s">
        <v>38</v>
      </c>
    </row>
    <row r="282" spans="1:4" ht="12.75">
      <c r="A282" s="208" t="s">
        <v>2</v>
      </c>
      <c r="B282" s="208"/>
      <c r="C282" s="208"/>
      <c r="D282" s="208"/>
    </row>
  </sheetData>
  <sheetProtection/>
  <mergeCells count="77">
    <mergeCell ref="E209:F209"/>
    <mergeCell ref="E211:F211"/>
    <mergeCell ref="C134:I134"/>
    <mergeCell ref="C135:I135"/>
    <mergeCell ref="B145:D145"/>
    <mergeCell ref="B146:D146"/>
    <mergeCell ref="B148:I148"/>
    <mergeCell ref="B154:I155"/>
    <mergeCell ref="B150:I151"/>
    <mergeCell ref="H142:I142"/>
    <mergeCell ref="B217:D217"/>
    <mergeCell ref="B228:I229"/>
    <mergeCell ref="B203:I203"/>
    <mergeCell ref="B156:I156"/>
    <mergeCell ref="E217:F217"/>
    <mergeCell ref="B216:D216"/>
    <mergeCell ref="E216:F216"/>
    <mergeCell ref="G216:H216"/>
    <mergeCell ref="B215:D215"/>
    <mergeCell ref="E215:F215"/>
    <mergeCell ref="B170:I174"/>
    <mergeCell ref="B160:I160"/>
    <mergeCell ref="B166:D166"/>
    <mergeCell ref="B167:D167"/>
    <mergeCell ref="B177:I177"/>
    <mergeCell ref="I207:I208"/>
    <mergeCell ref="B190:I191"/>
    <mergeCell ref="B274:I275"/>
    <mergeCell ref="B113:I114"/>
    <mergeCell ref="B131:I133"/>
    <mergeCell ref="H120:I120"/>
    <mergeCell ref="B126:I129"/>
    <mergeCell ref="B85:I87"/>
    <mergeCell ref="B91:I91"/>
    <mergeCell ref="G215:H215"/>
    <mergeCell ref="B253:I253"/>
    <mergeCell ref="B184:I184"/>
    <mergeCell ref="B30:I30"/>
    <mergeCell ref="C149:I149"/>
    <mergeCell ref="B75:I76"/>
    <mergeCell ref="B95:I97"/>
    <mergeCell ref="B101:I102"/>
    <mergeCell ref="A282:D282"/>
    <mergeCell ref="B188:I188"/>
    <mergeCell ref="B194:I197"/>
    <mergeCell ref="B250:I251"/>
    <mergeCell ref="B231:I231"/>
    <mergeCell ref="B209:D209"/>
    <mergeCell ref="B269:I269"/>
    <mergeCell ref="B270:I270"/>
    <mergeCell ref="B245:I246"/>
    <mergeCell ref="B201:I201"/>
    <mergeCell ref="B15:I21"/>
    <mergeCell ref="B34:I35"/>
    <mergeCell ref="B48:I48"/>
    <mergeCell ref="B52:I52"/>
    <mergeCell ref="B25:I26"/>
    <mergeCell ref="E219:F219"/>
    <mergeCell ref="B39:I40"/>
    <mergeCell ref="B43:I44"/>
    <mergeCell ref="B53:G53"/>
    <mergeCell ref="G212:H212"/>
    <mergeCell ref="B207:D208"/>
    <mergeCell ref="E207:F208"/>
    <mergeCell ref="G207:H208"/>
    <mergeCell ref="E212:F212"/>
    <mergeCell ref="B205:I205"/>
    <mergeCell ref="G219:H219"/>
    <mergeCell ref="B79:I81"/>
    <mergeCell ref="B214:D214"/>
    <mergeCell ref="E210:F210"/>
    <mergeCell ref="G217:H217"/>
    <mergeCell ref="C221:I222"/>
    <mergeCell ref="B218:D218"/>
    <mergeCell ref="E218:F218"/>
    <mergeCell ref="G218:H218"/>
    <mergeCell ref="B219:D219"/>
  </mergeCells>
  <printOptions/>
  <pageMargins left="0.31496062992125984" right="0.2362204724409449" top="0.2755905511811024" bottom="0.35433070866141736" header="0.1968503937007874" footer="0.15748031496062992"/>
  <pageSetup firstPageNumber="5" useFirstPageNumber="1" fitToHeight="8" horizontalDpi="600" verticalDpi="600" orientation="portrait" paperSize="9" scale="86" r:id="rId2"/>
  <headerFooter alignWithMargins="0">
    <oddFooter>&amp;R&amp;"Times New Roman,Regular"
- &amp;P -</oddFooter>
  </headerFooter>
  <rowBreaks count="5" manualBreakCount="5">
    <brk id="48" max="8" man="1"/>
    <brk id="112" max="8" man="1"/>
    <brk id="149" max="8" man="1"/>
    <brk id="188" max="8" man="1"/>
    <brk id="244" max="8"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Sec</cp:lastModifiedBy>
  <cp:lastPrinted>2010-11-22T05:25:42Z</cp:lastPrinted>
  <dcterms:created xsi:type="dcterms:W3CDTF">2005-11-02T07:17:39Z</dcterms:created>
  <dcterms:modified xsi:type="dcterms:W3CDTF">2010-11-22T05:26:58Z</dcterms:modified>
  <cp:category/>
  <cp:version/>
  <cp:contentType/>
  <cp:contentStatus/>
</cp:coreProperties>
</file>